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2\KORYČANY - PŘÍVOD VODY\DOKUMENTACE\VÝKAZY\"/>
    </mc:Choice>
  </mc:AlternateContent>
  <xr:revisionPtr revIDLastSave="0" documentId="8_{1EF96194-8878-44D3-A912-C751F54524D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1 0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Pol'!$A$1:$Y$174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16" i="1" s="1"/>
  <c r="I63" i="1"/>
  <c r="I62" i="1"/>
  <c r="I61" i="1"/>
  <c r="I17" i="1" s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73" i="12"/>
  <c r="BA169" i="12"/>
  <c r="BA167" i="12"/>
  <c r="BA163" i="12"/>
  <c r="BA111" i="12"/>
  <c r="BA89" i="12"/>
  <c r="BA71" i="12"/>
  <c r="BA58" i="12"/>
  <c r="BA56" i="12"/>
  <c r="BA41" i="12"/>
  <c r="BA30" i="12"/>
  <c r="BA27" i="12"/>
  <c r="BA21" i="12"/>
  <c r="BA10" i="12"/>
  <c r="G9" i="12"/>
  <c r="M9" i="12" s="1"/>
  <c r="I9" i="12"/>
  <c r="I8" i="12" s="1"/>
  <c r="K9" i="12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G15" i="12"/>
  <c r="I15" i="12"/>
  <c r="K15" i="12"/>
  <c r="M15" i="12"/>
  <c r="O15" i="12"/>
  <c r="Q15" i="12"/>
  <c r="V15" i="12"/>
  <c r="G18" i="12"/>
  <c r="I18" i="12"/>
  <c r="K18" i="12"/>
  <c r="K8" i="12" s="1"/>
  <c r="M18" i="12"/>
  <c r="O18" i="12"/>
  <c r="Q18" i="12"/>
  <c r="V18" i="12"/>
  <c r="G20" i="12"/>
  <c r="I20" i="12"/>
  <c r="K20" i="12"/>
  <c r="M20" i="12"/>
  <c r="O20" i="12"/>
  <c r="Q20" i="12"/>
  <c r="V20" i="12"/>
  <c r="G22" i="12"/>
  <c r="G8" i="12" s="1"/>
  <c r="I22" i="12"/>
  <c r="K22" i="12"/>
  <c r="O22" i="12"/>
  <c r="Q22" i="12"/>
  <c r="V22" i="12"/>
  <c r="V8" i="12" s="1"/>
  <c r="G26" i="12"/>
  <c r="M26" i="12" s="1"/>
  <c r="I26" i="12"/>
  <c r="K26" i="12"/>
  <c r="O26" i="12"/>
  <c r="Q26" i="12"/>
  <c r="V26" i="12"/>
  <c r="G29" i="12"/>
  <c r="M29" i="12" s="1"/>
  <c r="I29" i="12"/>
  <c r="K29" i="12"/>
  <c r="O29" i="12"/>
  <c r="Q29" i="12"/>
  <c r="V29" i="12"/>
  <c r="G31" i="12"/>
  <c r="M31" i="12"/>
  <c r="Q31" i="12"/>
  <c r="V31" i="12"/>
  <c r="G32" i="12"/>
  <c r="I32" i="12"/>
  <c r="I31" i="12" s="1"/>
  <c r="K32" i="12"/>
  <c r="K31" i="12" s="1"/>
  <c r="M32" i="12"/>
  <c r="O32" i="12"/>
  <c r="O31" i="12" s="1"/>
  <c r="Q32" i="12"/>
  <c r="V32" i="12"/>
  <c r="I35" i="12"/>
  <c r="G36" i="12"/>
  <c r="G35" i="12" s="1"/>
  <c r="I36" i="12"/>
  <c r="K36" i="12"/>
  <c r="K35" i="12" s="1"/>
  <c r="O36" i="12"/>
  <c r="Q36" i="12"/>
  <c r="Q35" i="12" s="1"/>
  <c r="V36" i="12"/>
  <c r="V35" i="12" s="1"/>
  <c r="G40" i="12"/>
  <c r="M40" i="12" s="1"/>
  <c r="I40" i="12"/>
  <c r="K40" i="12"/>
  <c r="O40" i="12"/>
  <c r="O35" i="12" s="1"/>
  <c r="Q40" i="12"/>
  <c r="V40" i="12"/>
  <c r="G43" i="12"/>
  <c r="M43" i="12" s="1"/>
  <c r="I43" i="12"/>
  <c r="K43" i="12"/>
  <c r="O43" i="12"/>
  <c r="Q43" i="12"/>
  <c r="V43" i="12"/>
  <c r="G47" i="12"/>
  <c r="I47" i="12"/>
  <c r="I46" i="12" s="1"/>
  <c r="K47" i="12"/>
  <c r="K46" i="12" s="1"/>
  <c r="M47" i="12"/>
  <c r="O47" i="12"/>
  <c r="O46" i="12" s="1"/>
  <c r="Q47" i="12"/>
  <c r="V47" i="12"/>
  <c r="G52" i="12"/>
  <c r="G46" i="12" s="1"/>
  <c r="I52" i="12"/>
  <c r="K52" i="12"/>
  <c r="M52" i="12"/>
  <c r="O52" i="12"/>
  <c r="Q52" i="12"/>
  <c r="V52" i="12"/>
  <c r="V46" i="12" s="1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Q46" i="12" s="1"/>
  <c r="V55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6" i="12"/>
  <c r="I66" i="12"/>
  <c r="K66" i="12"/>
  <c r="M66" i="12"/>
  <c r="O66" i="12"/>
  <c r="Q66" i="12"/>
  <c r="V66" i="12"/>
  <c r="G69" i="12"/>
  <c r="M69" i="12" s="1"/>
  <c r="I69" i="12"/>
  <c r="K69" i="12"/>
  <c r="O69" i="12"/>
  <c r="Q69" i="12"/>
  <c r="V69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80" i="12"/>
  <c r="I80" i="12"/>
  <c r="K80" i="12"/>
  <c r="M80" i="12"/>
  <c r="O80" i="12"/>
  <c r="Q80" i="12"/>
  <c r="V80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M91" i="12"/>
  <c r="Q91" i="12"/>
  <c r="G92" i="12"/>
  <c r="I92" i="12"/>
  <c r="I91" i="12" s="1"/>
  <c r="K92" i="12"/>
  <c r="K91" i="12" s="1"/>
  <c r="M92" i="12"/>
  <c r="O92" i="12"/>
  <c r="O91" i="12" s="1"/>
  <c r="Q92" i="12"/>
  <c r="V92" i="12"/>
  <c r="G95" i="12"/>
  <c r="G91" i="12" s="1"/>
  <c r="I95" i="12"/>
  <c r="K95" i="12"/>
  <c r="M95" i="12"/>
  <c r="O95" i="12"/>
  <c r="Q95" i="12"/>
  <c r="V95" i="12"/>
  <c r="V91" i="12" s="1"/>
  <c r="G98" i="12"/>
  <c r="G99" i="12"/>
  <c r="I99" i="12"/>
  <c r="I98" i="12" s="1"/>
  <c r="K99" i="12"/>
  <c r="M99" i="12"/>
  <c r="O99" i="12"/>
  <c r="O98" i="12" s="1"/>
  <c r="Q99" i="12"/>
  <c r="Q98" i="12" s="1"/>
  <c r="V99" i="12"/>
  <c r="G103" i="12"/>
  <c r="M103" i="12" s="1"/>
  <c r="I103" i="12"/>
  <c r="K103" i="12"/>
  <c r="O103" i="12"/>
  <c r="Q103" i="12"/>
  <c r="V103" i="12"/>
  <c r="G108" i="12"/>
  <c r="I108" i="12"/>
  <c r="K108" i="12"/>
  <c r="M108" i="12"/>
  <c r="O108" i="12"/>
  <c r="Q108" i="12"/>
  <c r="V108" i="12"/>
  <c r="G110" i="12"/>
  <c r="I110" i="12"/>
  <c r="K110" i="12"/>
  <c r="K98" i="12" s="1"/>
  <c r="M110" i="12"/>
  <c r="O110" i="12"/>
  <c r="Q110" i="12"/>
  <c r="V110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Q114" i="12"/>
  <c r="V114" i="12"/>
  <c r="V98" i="12" s="1"/>
  <c r="I116" i="12"/>
  <c r="Q116" i="12"/>
  <c r="G117" i="12"/>
  <c r="M117" i="12" s="1"/>
  <c r="M116" i="12" s="1"/>
  <c r="I117" i="12"/>
  <c r="K117" i="12"/>
  <c r="O117" i="12"/>
  <c r="O116" i="12" s="1"/>
  <c r="Q117" i="12"/>
  <c r="V117" i="12"/>
  <c r="V116" i="12" s="1"/>
  <c r="G118" i="12"/>
  <c r="I118" i="12"/>
  <c r="K118" i="12"/>
  <c r="M118" i="12"/>
  <c r="O118" i="12"/>
  <c r="Q118" i="12"/>
  <c r="V118" i="12"/>
  <c r="G120" i="12"/>
  <c r="I120" i="12"/>
  <c r="K120" i="12"/>
  <c r="K116" i="12" s="1"/>
  <c r="M120" i="12"/>
  <c r="O120" i="12"/>
  <c r="Q120" i="12"/>
  <c r="V120" i="12"/>
  <c r="I122" i="12"/>
  <c r="O122" i="12"/>
  <c r="G123" i="12"/>
  <c r="G122" i="12" s="1"/>
  <c r="I123" i="12"/>
  <c r="K123" i="12"/>
  <c r="K122" i="12" s="1"/>
  <c r="O123" i="12"/>
  <c r="Q123" i="12"/>
  <c r="Q122" i="12" s="1"/>
  <c r="V123" i="12"/>
  <c r="V122" i="12" s="1"/>
  <c r="G127" i="12"/>
  <c r="M127" i="12" s="1"/>
  <c r="M126" i="12" s="1"/>
  <c r="I127" i="12"/>
  <c r="K127" i="12"/>
  <c r="O127" i="12"/>
  <c r="O126" i="12" s="1"/>
  <c r="Q127" i="12"/>
  <c r="V127" i="12"/>
  <c r="V126" i="12" s="1"/>
  <c r="G130" i="12"/>
  <c r="I130" i="12"/>
  <c r="K130" i="12"/>
  <c r="K126" i="12" s="1"/>
  <c r="M130" i="12"/>
  <c r="O130" i="12"/>
  <c r="Q130" i="12"/>
  <c r="V130" i="12"/>
  <c r="G131" i="12"/>
  <c r="I131" i="12"/>
  <c r="K131" i="12"/>
  <c r="M131" i="12"/>
  <c r="O131" i="12"/>
  <c r="Q131" i="12"/>
  <c r="V131" i="12"/>
  <c r="G135" i="12"/>
  <c r="I135" i="12"/>
  <c r="I126" i="12" s="1"/>
  <c r="K135" i="12"/>
  <c r="M135" i="12"/>
  <c r="O135" i="12"/>
  <c r="Q135" i="12"/>
  <c r="V135" i="12"/>
  <c r="G138" i="12"/>
  <c r="M138" i="12" s="1"/>
  <c r="I138" i="12"/>
  <c r="K138" i="12"/>
  <c r="O138" i="12"/>
  <c r="Q138" i="12"/>
  <c r="V138" i="12"/>
  <c r="G140" i="12"/>
  <c r="M140" i="12" s="1"/>
  <c r="I140" i="12"/>
  <c r="K140" i="12"/>
  <c r="O140" i="12"/>
  <c r="Q140" i="12"/>
  <c r="Q126" i="12" s="1"/>
  <c r="V140" i="12"/>
  <c r="G141" i="12"/>
  <c r="I141" i="12"/>
  <c r="O141" i="12"/>
  <c r="V141" i="12"/>
  <c r="G142" i="12"/>
  <c r="I142" i="12"/>
  <c r="K142" i="12"/>
  <c r="K141" i="12" s="1"/>
  <c r="M142" i="12"/>
  <c r="M141" i="12" s="1"/>
  <c r="O142" i="12"/>
  <c r="Q142" i="12"/>
  <c r="Q141" i="12" s="1"/>
  <c r="V142" i="12"/>
  <c r="K146" i="12"/>
  <c r="O146" i="12"/>
  <c r="G147" i="12"/>
  <c r="G146" i="12" s="1"/>
  <c r="I147" i="12"/>
  <c r="I146" i="12" s="1"/>
  <c r="K147" i="12"/>
  <c r="M147" i="12"/>
  <c r="M146" i="12" s="1"/>
  <c r="O147" i="12"/>
  <c r="Q147" i="12"/>
  <c r="V147" i="12"/>
  <c r="V146" i="12" s="1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Q146" i="12" s="1"/>
  <c r="V152" i="12"/>
  <c r="G155" i="12"/>
  <c r="V155" i="12"/>
  <c r="G156" i="12"/>
  <c r="I156" i="12"/>
  <c r="K156" i="12"/>
  <c r="K155" i="12" s="1"/>
  <c r="M156" i="12"/>
  <c r="O156" i="12"/>
  <c r="Q156" i="12"/>
  <c r="Q155" i="12" s="1"/>
  <c r="V156" i="12"/>
  <c r="G157" i="12"/>
  <c r="I157" i="12"/>
  <c r="K157" i="12"/>
  <c r="M157" i="12"/>
  <c r="O157" i="12"/>
  <c r="O155" i="12" s="1"/>
  <c r="Q157" i="12"/>
  <c r="V157" i="12"/>
  <c r="G158" i="12"/>
  <c r="I158" i="12"/>
  <c r="I155" i="12" s="1"/>
  <c r="K158" i="12"/>
  <c r="M158" i="12"/>
  <c r="O158" i="12"/>
  <c r="Q158" i="12"/>
  <c r="V158" i="12"/>
  <c r="G159" i="12"/>
  <c r="M159" i="12" s="1"/>
  <c r="I159" i="12"/>
  <c r="K159" i="12"/>
  <c r="O159" i="12"/>
  <c r="Q159" i="12"/>
  <c r="V159" i="12"/>
  <c r="I161" i="12"/>
  <c r="G162" i="12"/>
  <c r="M162" i="12" s="1"/>
  <c r="M161" i="12" s="1"/>
  <c r="I162" i="12"/>
  <c r="K162" i="12"/>
  <c r="O162" i="12"/>
  <c r="O161" i="12" s="1"/>
  <c r="Q162" i="12"/>
  <c r="V162" i="12"/>
  <c r="V161" i="12" s="1"/>
  <c r="G164" i="12"/>
  <c r="I164" i="12"/>
  <c r="K164" i="12"/>
  <c r="M164" i="12"/>
  <c r="O164" i="12"/>
  <c r="Q164" i="12"/>
  <c r="Q161" i="12" s="1"/>
  <c r="V164" i="12"/>
  <c r="G166" i="12"/>
  <c r="I166" i="12"/>
  <c r="K166" i="12"/>
  <c r="K161" i="12" s="1"/>
  <c r="M166" i="12"/>
  <c r="O166" i="12"/>
  <c r="Q166" i="12"/>
  <c r="V166" i="12"/>
  <c r="G168" i="12"/>
  <c r="I168" i="12"/>
  <c r="K168" i="12"/>
  <c r="M168" i="12"/>
  <c r="O168" i="12"/>
  <c r="Q168" i="12"/>
  <c r="V168" i="12"/>
  <c r="AE173" i="12"/>
  <c r="I20" i="1"/>
  <c r="I19" i="1"/>
  <c r="I18" i="1"/>
  <c r="F43" i="1"/>
  <c r="G23" i="1" s="1"/>
  <c r="G43" i="1"/>
  <c r="G25" i="1" s="1"/>
  <c r="H43" i="1"/>
  <c r="I42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I66" i="1" l="1"/>
  <c r="J63" i="1" s="1"/>
  <c r="J65" i="1"/>
  <c r="J55" i="1"/>
  <c r="I41" i="1"/>
  <c r="A27" i="1"/>
  <c r="M155" i="12"/>
  <c r="M98" i="12"/>
  <c r="M46" i="12"/>
  <c r="M123" i="12"/>
  <c r="M122" i="12" s="1"/>
  <c r="M36" i="12"/>
  <c r="M35" i="12" s="1"/>
  <c r="M22" i="12"/>
  <c r="M8" i="12" s="1"/>
  <c r="AF173" i="12"/>
  <c r="G161" i="12"/>
  <c r="G126" i="12"/>
  <c r="G116" i="12"/>
  <c r="I21" i="1"/>
  <c r="J39" i="1"/>
  <c r="J43" i="1" s="1"/>
  <c r="J41" i="1"/>
  <c r="J42" i="1"/>
  <c r="J60" i="1" l="1"/>
  <c r="J54" i="1"/>
  <c r="J64" i="1"/>
  <c r="J57" i="1"/>
  <c r="J59" i="1"/>
  <c r="J61" i="1"/>
  <c r="J62" i="1"/>
  <c r="J58" i="1"/>
  <c r="J53" i="1"/>
  <c r="J56" i="1"/>
  <c r="G28" i="1"/>
  <c r="G27" i="1" s="1"/>
  <c r="G29" i="1" s="1"/>
  <c r="A28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C385F06B-111B-4CC6-863F-6194BCF6223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0DC4F59-DC74-4AB8-95AF-2905AD7E12E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<sst xmlns="http://schemas.openxmlformats.org/spreadsheetml/2006/main" count="918" uniqueCount="356">
  <si>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</si>
  <si>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</si>
  <si>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</si>
  <si>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</si>
  <si>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</si>
  <si>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</si>
  <si>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</si>
  <si>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</si>
  <si>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</si>
  <si>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</si>
  <si>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</si>
  <si>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</si>
  <si>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</si>
  <si>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</si>
  <si>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</si>
  <si>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</si>
  <si>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</si>
  <si>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</si>
  <si>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</si>
  <si>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</si>
  <si>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</si>
  <si>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</si>
  <si>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</si>
  <si>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</si>
  <si>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</si>
  <si>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</si>
  <si>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</si>
  <si>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</si>
  <si>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</si>
  <si>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</si>
  <si>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</si>
  <si>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</si>
  <si>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</si>
  <si>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</si>
  <si>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</si>
  <si>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</si>
  <si>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</si>
  <si>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</si>
  <si>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</si>
  <si>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</si>
  <si>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</si>
  <si>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</si>
  <si>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</si>
  <si>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</si>
  <si>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Oprava přívodního potrubí pro rybochov Koryčany</t>
  </si>
  <si>
    <t>Objekt:</t>
  </si>
  <si>
    <t>Rozpočet:</t>
  </si>
  <si>
    <t>22021</t>
  </si>
  <si>
    <t>Stavba</t>
  </si>
  <si>
    <t>Stavební objekt</t>
  </si>
  <si>
    <t>Celkem za stavbu</t>
  </si>
  <si>
    <t>CZK</t>
  </si>
  <si>
    <t>#POPS</t>
  </si>
  <si>
    <t>Popis stavby: 22021 - Oprava přívodního potrubí pro rybochov Koryčany</t>
  </si>
  <si>
    <t>#POPO</t>
  </si>
  <si>
    <t>Popis objektu: 001 - Oprava přívodního potrubí pro rybochov Koryčany</t>
  </si>
  <si>
    <t>#POPR</t>
  </si>
  <si>
    <t>Popis rozpočtu: 001 - Oprava přívodního potrubí pro rybochov Koryčany</t>
  </si>
  <si>
    <t>Rekapitulace dílů</t>
  </si>
  <si>
    <t>Typ dílu</t>
  </si>
  <si>
    <t>1</t>
  </si>
  <si>
    <t>Zemní práce</t>
  </si>
  <si>
    <t>4</t>
  </si>
  <si>
    <t>Vodorovné konstrukce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</si>
  <si>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</si>
  <si>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</si>
  <si>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</si>
  <si>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</si>
  <si>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</si>
  <si>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</si>
  <si>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</si>
  <si>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</si>
  <si>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</si>
  <si>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</si>
  <si>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</si>
  <si>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</si>
  <si>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713</t>
  </si>
  <si>
    <t>Izolace tepelné</t>
  </si>
  <si>
    <t>721</t>
  </si>
  <si>
    <t>Vnitřní kanalizace</t>
  </si>
  <si>
    <t>762</t>
  </si>
  <si>
    <t>Konstrukce tesařské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</si>
  <si>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</si>
  <si>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</si>
  <si>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</si>
  <si>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</si>
  <si>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</si>
  <si>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</si>
  <si>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</si>
  <si>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</si>
  <si>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</si>
  <si>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</si>
  <si>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</si>
  <si>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</si>
  <si>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</si>
  <si>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</si>
  <si>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</si>
  <si>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</si>
  <si>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</si>
  <si>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</si>
  <si>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</si>
  <si>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</si>
  <si>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</si>
  <si>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</si>
  <si>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</si>
  <si>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</si>
  <si>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</si>
  <si>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</si>
  <si>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</si>
  <si>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</si>
  <si>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</si>
  <si>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</si>
  <si>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</si>
  <si>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</si>
  <si>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</si>
  <si>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</si>
  <si>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120901123RT1</t>
  </si>
  <si>
    <t>Bourání konstrukcí v odkopávkách a prokopávkách z betonu, železového nebo předpjatého, pneumatickým kladivem</t>
  </si>
  <si>
    <t>m3</t>
  </si>
  <si>
    <t>800-1</t>
  </si>
  <si>
    <t>RTS 22/ II</t>
  </si>
  <si>
    <t>Práce</t>
  </si>
  <si>
    <t>Běžná</t>
  </si>
  <si>
    <t>POL1_</t>
  </si>
  <si>
    <t>korytech vodotečí, melioračních kanálech s přemístěním suti na hromady na vzdálenost do 20 m nebo s naložením na dopravní prostředek,</t>
  </si>
  <si>
    <t>SPI</t>
  </si>
  <si>
    <t>včetně likvidace suti na skládce</t>
  </si>
  <si>
    <t>POP</t>
  </si>
  <si>
    <t>139601103R00</t>
  </si>
  <si>
    <t>Ruční výkop jam, rýh a šachet v hornině 4</t>
  </si>
  <si>
    <t>s přehozením na vzdálenost do 5 m nebo s naložením na ruční dopravní prostředek</t>
  </si>
  <si>
    <t>0,9*1,2*(54+15)</t>
  </si>
  <si>
    <t>VV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</si>
  <si>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</si>
  <si>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</si>
  <si>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</si>
  <si>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</si>
  <si>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1,2*(54+15)*2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</si>
  <si>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</si>
  <si>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</si>
  <si>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</si>
  <si>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</si>
  <si>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</si>
  <si>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</si>
  <si>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</si>
  <si>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</si>
  <si>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</si>
  <si>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</si>
  <si>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0,9*(1,2-0,1-0,25)*(54+15)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</si>
  <si>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</si>
  <si>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</si>
  <si>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</si>
  <si>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0,9*0,25*(54+15)</t>
  </si>
  <si>
    <t>175101109R00</t>
  </si>
  <si>
    <t xml:space="preserve">Obsyp potrubí příplatek za prohození sypaniny </t>
  </si>
  <si>
    <t>451572111R00</t>
  </si>
  <si>
    <t>Lože pod potrubí, stoky a drobné objekty z kameniva drobného těženého 0÷4 mm</t>
  </si>
  <si>
    <t>827-1</t>
  </si>
  <si>
    <t>v otevřeném výkopu,</t>
  </si>
  <si>
    <t>0,9*0,1*(54+15)</t>
  </si>
  <si>
    <t>631313711R00</t>
  </si>
  <si>
    <t>Mazanina z betonu prostého tl. přes 80 do 120 mm třídy C 25/30 ,  , Beton čerstvý obyčejný;  C 25/30;  prostředí: X0;  cement: CEM I;  Dmax = 22 mm;  S 2</t>
  </si>
  <si>
    <t>801-1</t>
  </si>
  <si>
    <t>(z kameniva) hlazená dřevěným hladítkem</t>
  </si>
  <si>
    <t>Včetně vytvoření dilatačních spár, bez zaplnění.</t>
  </si>
  <si>
    <t>1,6*0,5*0,1</t>
  </si>
  <si>
    <t>631571003R00</t>
  </si>
  <si>
    <t>Násyp pod podlahy z kameniva z kameniva  ze štěrkopísku 0-32 pro zpevnění podkladu</t>
  </si>
  <si>
    <t>pod mazaniny a dlažby, popř. na plochých střechách, vodorovný nebo ve spádu, s udusáním a urovnáním povrchu,</t>
  </si>
  <si>
    <t>632452151R00</t>
  </si>
  <si>
    <t>Potěr pískocementový se sníženou obrusností bez dodání neobrusné přísady (zvlášť specifikace)  o tloušťce od 40 do 50 mm</t>
  </si>
  <si>
    <t>na mazaninách nebo betonových podkladech (600 kg cementu/m3 )í, hlazený dřevěným hladítkem,</t>
  </si>
  <si>
    <t>1,6*0,5</t>
  </si>
  <si>
    <t>871261121R00</t>
  </si>
  <si>
    <t>Montáž potrubí z plastických hmot z tlakových trubek polyetylenových, vnějšího průměru 125 mm</t>
  </si>
  <si>
    <t>m</t>
  </si>
  <si>
    <t>montáž ve výkopu : 54+15</t>
  </si>
  <si>
    <t>montáž na mostě : 26</t>
  </si>
  <si>
    <t>montáž v tunelu : 96+7,8+1,7+2,5</t>
  </si>
  <si>
    <t>877262121R00</t>
  </si>
  <si>
    <t>Montáž elektrotvarovek přirážka za 1 spoj elektrotvarovky, vnějšího průměru 125 mm</t>
  </si>
  <si>
    <t>kus</t>
  </si>
  <si>
    <t>891261111R00</t>
  </si>
  <si>
    <t>Montáž vodovodních armatur na potrubí šoupátek v otevřeném výkopu nebo v šachtách s osazením zemní soupravy (bez poklopů), DN 100 mm</t>
  </si>
  <si>
    <t>892271111R00</t>
  </si>
  <si>
    <t>Tlakové zkoušky vodovodního potrubí DN 100 nebo 125 mm</t>
  </si>
  <si>
    <t>přísun, montáže, demontáže a odsunu zkoušecího čerpadla, napuštění tlakovou vodou a dodání vody pro tlakovou zkoušku,</t>
  </si>
  <si>
    <t>892273111R00</t>
  </si>
  <si>
    <t>Proplach a desinfekce vodovodního potrubí DN od 80 do 125 mm</t>
  </si>
  <si>
    <t>napuštění a vypuštění vody, dodání vody a desinfekčního prostředku, náklady na bakteriologický rozbor vody,</t>
  </si>
  <si>
    <t>899731113R00</t>
  </si>
  <si>
    <t>Signalizační vodič CYY, 4 mm2</t>
  </si>
  <si>
    <t>54+15</t>
  </si>
  <si>
    <t>8-R-1</t>
  </si>
  <si>
    <t>Napojení odběrného potrubí na stávající naviják</t>
  </si>
  <si>
    <t>soubor</t>
  </si>
  <si>
    <t>Vlastní</t>
  </si>
  <si>
    <t>Indiv</t>
  </si>
  <si>
    <t>položka obsahuje:</t>
  </si>
  <si>
    <t>- dodávku + montáž ocelové objímky pod košem na vtoku do odběrného potrubí (povrchová úprava pozink)</t>
  </si>
  <si>
    <t>- montáž lanka (propojení navijáku a objímky)</t>
  </si>
  <si>
    <t>- dodávku ocevého lanka 3mm dl.20m</t>
  </si>
  <si>
    <t>8-R-2</t>
  </si>
  <si>
    <t>Montáž vzdušníku</t>
  </si>
  <si>
    <t>Položka obsahuje</t>
  </si>
  <si>
    <t>- montáž vzdušníku na potrubí včetně dodávky a montáže odbočných armatur.</t>
  </si>
  <si>
    <t>8-R-3</t>
  </si>
  <si>
    <t>Montáž odbočky výpustného potrubí</t>
  </si>
  <si>
    <t>- montáž odbočky na potrubí včetně dodávky a montáže odbočných armatur a napojení na stávající potrubí</t>
  </si>
  <si>
    <t>8-R-4</t>
  </si>
  <si>
    <t>Injektáž mezikruží prostupu přes stěnu</t>
  </si>
  <si>
    <t>8-R-5</t>
  </si>
  <si>
    <t>Dodávka + montáž koše</t>
  </si>
  <si>
    <t>Položka obsahuje:</t>
  </si>
  <si>
    <t>- výrobu koše 300/300/300mm</t>
  </si>
  <si>
    <t>- nosná konstrukce ocelová kulatina prům. 10mm</t>
  </si>
  <si>
    <t>- ocelová síť koše velikost ok max. 5mm</t>
  </si>
  <si>
    <t>- povrchová úprav pozinkováním</t>
  </si>
  <si>
    <t>- osazení na vtok do odběrného potrubí</t>
  </si>
  <si>
    <t>286134221R</t>
  </si>
  <si>
    <t>trubka plastová vodovodní hladká; HDPE (PE 100); SDR 11,0; PN 16; D = 125,0 mm; s = 11,40 mm</t>
  </si>
  <si>
    <t>SPCM</t>
  </si>
  <si>
    <t>Specifikace</t>
  </si>
  <si>
    <t>POL3_</t>
  </si>
  <si>
    <t>203*1,05</t>
  </si>
  <si>
    <t>odběrné potrubí : 6*1,05</t>
  </si>
  <si>
    <t>286536113R</t>
  </si>
  <si>
    <t>oblouk PE100 RC; 90,0 °; SDR 11,0; D = 125,0 mm; s = 11,40 mm; hladký; spoj svařovaný</t>
  </si>
  <si>
    <t>286536133R</t>
  </si>
  <si>
    <t>oblouk PE100 RC; 45,0 °; SDR 11,0; D = 125,0 mm; s = 11,40 mm; hladký; spoj svařovaný</t>
  </si>
  <si>
    <t>286538041R</t>
  </si>
  <si>
    <t>spojka/nátrubek PE-100; SDR 17,0; PN 10, PN 4; elektrotvarovka; D = 146,0 mm; di = 125,0 mm; spoj elektrosvařovaný</t>
  </si>
  <si>
    <t>42228312R</t>
  </si>
  <si>
    <t>šoupátko přírubové  měkcetěsnící klínové, s hladkým a rovným průtokovým kanálem; použití vhodné pro instalaci do země; médium pitná voda, neagresivní tekutina; DN 100; l = 190 mm; PN 10,0; těleso tvárná litina; povrch.ochrana vně i uvnitř epoxidovým práškem; standardní provedení bez ručního kola a zemní soupravy</t>
  </si>
  <si>
    <t>42295001R</t>
  </si>
  <si>
    <t>armatury celkové položky tvarovky a armatury</t>
  </si>
  <si>
    <t>Kč</t>
  </si>
  <si>
    <t>- dodávku a montáž 4ks přírubových tvarovek na potrubí PE100 PN16 125*11,4mm (napojení na stávající potrubí, napojení na prostup přes stěnu, napojení odběrného potrubí na kloub odběrného potrubí)</t>
  </si>
  <si>
    <t>- dodávku a montáž 4ks přírub na ocelovou trubku 114/5 (viz výkresová dokumentace)</t>
  </si>
  <si>
    <t>919735123R00</t>
  </si>
  <si>
    <t>Řezání stávajících krytů nebo podkladů betonových, hloubky přes 100 do 150 mm</t>
  </si>
  <si>
    <t>822-1</t>
  </si>
  <si>
    <t>včetně spotřeby vody</t>
  </si>
  <si>
    <t>rozšíření stávajícího žlabu : 0,1*2+5,15</t>
  </si>
  <si>
    <t>919735124R00</t>
  </si>
  <si>
    <t>Řezání stávajících krytů nebo podkladů betonových, hloubky přes 150 do 200 mm</t>
  </si>
  <si>
    <t>vybourání podlahy nad potrubím : 1,6*2+0,5</t>
  </si>
  <si>
    <t>936941112R00</t>
  </si>
  <si>
    <t>Osazení doplňkových ocel. součástí do 10 kg</t>
  </si>
  <si>
    <t>kg</t>
  </si>
  <si>
    <t>průběžná stabilizace : 36,37</t>
  </si>
  <si>
    <t>podpěra na mostní konstrukci : 52,18</t>
  </si>
  <si>
    <t>kotva stupačky : 16,25</t>
  </si>
  <si>
    <t>936941113R00</t>
  </si>
  <si>
    <t>Osazení doplňkových ocel. součástí do 50 kg</t>
  </si>
  <si>
    <t>POL1_1</t>
  </si>
  <si>
    <t>kotva : 257,23</t>
  </si>
  <si>
    <t>kryt žlabu : 83,38</t>
  </si>
  <si>
    <t>prostup pře stěnu : 34,84</t>
  </si>
  <si>
    <t>kloub odběrného potrubí : 19,68</t>
  </si>
  <si>
    <t>936941114R00</t>
  </si>
  <si>
    <t>Osazení doplňkových ocel. součástí do 100 kg</t>
  </si>
  <si>
    <t>podpěrná konstrukce : 766,16</t>
  </si>
  <si>
    <t>936941011RR1</t>
  </si>
  <si>
    <t>Osazení doplňkových ocel. součástí do 1 kg</t>
  </si>
  <si>
    <t>Položka obsahuje výrobu amontáž pomocných ocelových prvků (objímky, kotevní profily a pod.) motnosti jednotlivě do 1kg a povrchovou úpravou pozinkováním</t>
  </si>
  <si>
    <t>936-R-1</t>
  </si>
  <si>
    <t>Výroba ocelových prvků, povrchová úprava pozinkováním</t>
  </si>
  <si>
    <t>(104,8+395,13+766,16)*1,1</t>
  </si>
  <si>
    <t>27255716R</t>
  </si>
  <si>
    <t>deska/pás těsnicí pryž SBR; tl = 10,00 mm; teplotní odolnost -20 až 70 °C; tvrdost 70,0 °Sh; š = 1 200 mm; l = 10000,0 mm</t>
  </si>
  <si>
    <t>0,4*0,4*2</t>
  </si>
  <si>
    <t>970051160R00</t>
  </si>
  <si>
    <t>Jádrové vrtání, kruhové prostupy v železobetonu jádrové vrtání , do D 160 mm</t>
  </si>
  <si>
    <t>801-3</t>
  </si>
  <si>
    <t>974042553R00</t>
  </si>
  <si>
    <t>Vysekání rýh v podlaze betonové do hloubky 100 mm, šířky do 100 mm</t>
  </si>
  <si>
    <t>s betonovým podkladem,</t>
  </si>
  <si>
    <t>974042587R00</t>
  </si>
  <si>
    <t>Vysekání rýh v podlaze betonové do hloubky 250 mm, šířky do 300 mm</t>
  </si>
  <si>
    <t>998276101R00</t>
  </si>
  <si>
    <t>Přesun hmot pro trubní vedení z trub plastových nebo sklolaminátových v otevřeném výkopu</t>
  </si>
  <si>
    <t>t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</si>
  <si>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</si>
  <si>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</si>
  <si>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</si>
  <si>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</si>
  <si>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713400811R00</t>
  </si>
  <si>
    <t>Odstranění tepelné izolace potrubí oplechování  potrubí</t>
  </si>
  <si>
    <t>800-713</t>
  </si>
  <si>
    <t>Odstranění oplechování coby povrchové úpravy tepelné izolace potrubí.</t>
  </si>
  <si>
    <t>0,8*26</t>
  </si>
  <si>
    <t>713400821R00</t>
  </si>
  <si>
    <t>Odstranění tepelné izolace potrubí pásy nebo foĺiemi  potrubí</t>
  </si>
  <si>
    <t>713461121R00</t>
  </si>
  <si>
    <t>Montáž izolace tepelné potrubí skružemi z lehčených hmot, připevněnými na asfaltový tmel za studena, s vyspárováním a provedením spodního nátěru asfaltovým lakem tvrdým - ALT potrubí a ohybů, jednovrstvá</t>
  </si>
  <si>
    <t>bez povrchové úpravy</t>
  </si>
  <si>
    <t>Včetně pomocného lešení o výšce podlahy do 1900 mm a pro zatížení do 1,5 kPa.</t>
  </si>
  <si>
    <t>0,92*26</t>
  </si>
  <si>
    <t>713491111R00</t>
  </si>
  <si>
    <t>Izolace tepelné potrubí a ohybů - doplňky montáž oplechování (plech ve specifikaci)  pevného, potrubí</t>
  </si>
  <si>
    <t>1*26</t>
  </si>
  <si>
    <t>13814193R</t>
  </si>
  <si>
    <t>plech ocelový válcovaný za studena tvar plechu hladký; tl.  1,00 mm; povrchová úprava pozinkovaný, povlak 200 g/m2</t>
  </si>
  <si>
    <t>26*8*1,1/1000</t>
  </si>
  <si>
    <t>631433715R</t>
  </si>
  <si>
    <t>pouzdro potrubní minerální vlákno; povrchová úprava Al fólie; vnitřní průměr 133,0 mm; tl. izolace 80,0 mm; provozní teplota  do 200 °C; tepelná vodivost (10°C) 0,0330 W/mK; tepelná vodivost (40°C) 0,037 W/mK; tepelná vodivost (50°C) 0,039 W/mK</t>
  </si>
  <si>
    <t>721171808R00</t>
  </si>
  <si>
    <t>Demontáž potrubí z novodurových trub přes D 75 mm do D 114 mm</t>
  </si>
  <si>
    <t>800-721</t>
  </si>
  <si>
    <t>odpadního nebo připojovacího,</t>
  </si>
  <si>
    <t>- potrubí bude uložena na skládku v ráci areálu a předáno investorovi</t>
  </si>
  <si>
    <t>- včetně demontáže tvarovek, přírub, odboček</t>
  </si>
  <si>
    <t>762-R-1</t>
  </si>
  <si>
    <t>Montáž hranolů kotvy</t>
  </si>
  <si>
    <t>- včetně délkové úpravy na místě montáže</t>
  </si>
  <si>
    <t>- včetně vyvrtání příslušného otvorů pro osazení šroubů</t>
  </si>
  <si>
    <t>309001360000R</t>
  </si>
  <si>
    <t>šroub ocelový; hrubý se šestihran.hlavou; pr. M16; l = 340 mm; s maticí</t>
  </si>
  <si>
    <t>25*2</t>
  </si>
  <si>
    <t>605560004R</t>
  </si>
  <si>
    <t>řezivo DB; tl = 60,0 mm; l = 2 500 až 4 000 mm; vlhkost 8 až 10 %; neomítané</t>
  </si>
  <si>
    <t>- včetně imprgnace povrchu</t>
  </si>
  <si>
    <t>0,14*0,2*0,26*1,1*25</t>
  </si>
  <si>
    <t>979082111R00</t>
  </si>
  <si>
    <t>Vnitrostaveništní doprava suti a vybouraných hmot do 10 m</t>
  </si>
  <si>
    <t>Přesun suti</t>
  </si>
  <si>
    <t>POL8_</t>
  </si>
  <si>
    <t>979082121R00</t>
  </si>
  <si>
    <t>Vnitrostaveništní doprava suti a vybouraných hmot příplatek k ceně za každých dalších 5 m</t>
  </si>
  <si>
    <t>979990108R00</t>
  </si>
  <si>
    <t>Poplatek za skládku za uložení, železobeton,  , skupina 17 01 01 z Katalogu odpadů</t>
  </si>
  <si>
    <t>979083117RR1</t>
  </si>
  <si>
    <t>Vodorovné přemístění suti na skládku</t>
  </si>
  <si>
    <t>- Výběr skládky je věcí dodavatele stavby</t>
  </si>
  <si>
    <t>005111021R</t>
  </si>
  <si>
    <t>Vytyčení inženýrských sítí</t>
  </si>
  <si>
    <t>Soubor</t>
  </si>
  <si>
    <t>VRN</t>
  </si>
  <si>
    <t>POL99_2</t>
  </si>
  <si>
    <t>Zaměření a vytýčení stávajících inženýrských sítí v místě stavby z hlediska jejich ochrany při provádění stavby.</t>
  </si>
  <si>
    <t>005121 R</t>
  </si>
  <si>
    <t>Zařízení staveniště</t>
  </si>
  <si>
    <t>POL99_0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</si>
  <si>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</si>
  <si>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</si>
  <si>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</si>
  <si>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</si>
  <si>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</si>
  <si>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005123010R</t>
  </si>
  <si>
    <t>Extrémní místo provádění</t>
  </si>
  <si>
    <t>- Náklady spojené s instalací a odstraněním kesonu</t>
  </si>
  <si>
    <t>- Četnost práce pod vodou je věcí dodavatele stavby</t>
  </si>
  <si>
    <t>SUM</t>
  </si>
  <si>
    <t>- Náklady na ztížené provádění stavebních prací v neobvyklém a práci ztěžujícím prostředí, jako např. ve zdraví škodlivém prostředí, práce pod vodou či v podzemí.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</si>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</sst>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5WQ2PQSjIEzc0k8rq3mOw4X7KSRFKISadJ7B+jiGjZt7TzGyg7ln3vnLuVjb+aP569oIjLTo/QlZOzrmEysAHg==" saltValue="vu/8UB6k8l2Rrdy4J4QYY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47</v>
      </c>
      <c r="E2" s="115" t="s">
        <v>44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2095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SUMIF(F53:F65,A16,I53:I65)+SUMIF(F53:F65,"PSU",I53:I65)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SUMIF(F53:F65,A17,I53:I65)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SUMIF(F53:F65,A18,I53:I65)</f>
        <v>0</v>
      </c>
      <c r="J18" s="85"/>
    </row>
    <row r="19" spans="1:10" ht="23.25" customHeight="1" x14ac:dyDescent="0.2">
      <c r="A19" s="199" t="s">
        <v>85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SUMIF(F53:F65,A19,I53:I65)</f>
        <v>0</v>
      </c>
      <c r="J19" s="85"/>
    </row>
    <row r="20" spans="1:10" ht="23.25" customHeight="1" x14ac:dyDescent="0.2">
      <c r="A20" s="199" t="s">
        <v>86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SUMIF(F53:F65,A20,I53:I65)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48</v>
      </c>
      <c r="C39" s="148"/>
      <c r="D39" s="148"/>
      <c r="E39" s="148"/>
      <c r="F39" s="149">
        <f>'001 001 Pol'!AE173</f>
        <v>0</v>
      </c>
      <c r="G39" s="150">
        <f>'001 001 Pol'!AF173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/>
      <c r="C40" s="155" t="s">
        <v>49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43</v>
      </c>
      <c r="C41" s="155" t="s">
        <v>44</v>
      </c>
      <c r="D41" s="155"/>
      <c r="E41" s="155"/>
      <c r="F41" s="156">
        <f>'001 001 Pol'!AE173</f>
        <v>0</v>
      </c>
      <c r="G41" s="157">
        <f>'001 001 Pol'!AF173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'001 001 Pol'!AE173</f>
        <v>0</v>
      </c>
      <c r="G42" s="151">
        <f>'001 001 Pol'!AF173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 x14ac:dyDescent="0.2">
      <c r="A43" s="136"/>
      <c r="B43" s="162" t="s">
        <v>50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52</v>
      </c>
      <c r="B45" t="s">
        <v>53</v>
      </c>
    </row>
    <row r="46" spans="1:10" x14ac:dyDescent="0.2">
      <c r="A46" t="s">
        <v>54</v>
      </c>
      <c r="B46" t="s">
        <v>55</v>
      </c>
    </row>
    <row r="47" spans="1:10" x14ac:dyDescent="0.2">
      <c r="A47" t="s">
        <v>56</v>
      </c>
      <c r="B47" t="s">
        <v>57</v>
      </c>
    </row>
    <row r="50" spans="1:10" ht="15.75" x14ac:dyDescent="0.25">
      <c r="B50" s="178" t="s">
        <v>58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59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60</v>
      </c>
      <c r="C53" s="187" t="s">
        <v>61</v>
      </c>
      <c r="D53" s="188"/>
      <c r="E53" s="188"/>
      <c r="F53" s="195" t="s">
        <v>24</v>
      </c>
      <c r="G53" s="196"/>
      <c r="H53" s="196"/>
      <c r="I53" s="196">
        <f>'001 001 Pol'!G8</f>
        <v>0</v>
      </c>
      <c r="J53" s="192" t="str">
        <f>IF(I66=0,"",I53/I66*100)</f>
        <v/>
      </c>
    </row>
    <row r="54" spans="1:10" ht="36.75" customHeight="1" x14ac:dyDescent="0.2">
      <c r="A54" s="181"/>
      <c r="B54" s="186" t="s">
        <v>62</v>
      </c>
      <c r="C54" s="187" t="s">
        <v>63</v>
      </c>
      <c r="D54" s="188"/>
      <c r="E54" s="188"/>
      <c r="F54" s="195" t="s">
        <v>24</v>
      </c>
      <c r="G54" s="196"/>
      <c r="H54" s="196"/>
      <c r="I54" s="196">
        <f>'001 001 Pol'!G31</f>
        <v>0</v>
      </c>
      <c r="J54" s="192" t="str">
        <f>IF(I66=0,"",I54/I66*100)</f>
        <v/>
      </c>
    </row>
    <row r="55" spans="1:10" ht="36.75" customHeight="1" x14ac:dyDescent="0.2">
      <c r="A55" s="181"/>
      <c r="B55" s="186" t="s">
        <v>64</v>
      </c>
      <c r="C55" s="187" t="s">
        <v>65</v>
      </c>
      <c r="D55" s="188"/>
      <c r="E55" s="188"/>
      <c r="F55" s="195" t="s">
        <v>24</v>
      </c>
      <c r="G55" s="196"/>
      <c r="H55" s="196"/>
      <c r="I55" s="196">
        <f>'001 001 Pol'!G35</f>
        <v>0</v>
      </c>
      <c r="J55" s="192" t="str">
        <f>IF(I66=0,"",I55/I66*100)</f>
        <v/>
      </c>
    </row>
    <row r="56" spans="1:10" ht="36.75" customHeight="1" x14ac:dyDescent="0.2">
      <c r="A56" s="181"/>
      <c r="B56" s="186" t="s">
        <v>66</v>
      </c>
      <c r="C56" s="187" t="s">
        <v>67</v>
      </c>
      <c r="D56" s="188"/>
      <c r="E56" s="188"/>
      <c r="F56" s="195" t="s">
        <v>24</v>
      </c>
      <c r="G56" s="196"/>
      <c r="H56" s="196"/>
      <c r="I56" s="196">
        <f>'001 001 Pol'!G46</f>
        <v>0</v>
      </c>
      <c r="J56" s="192" t="str">
        <f>IF(I66=0,"",I56/I66*100)</f>
        <v/>
      </c>
    </row>
    <row r="57" spans="1:10" ht="36.75" customHeight="1" x14ac:dyDescent="0.2">
      <c r="A57" s="181"/>
      <c r="B57" s="186" t="s">
        <v>68</v>
      </c>
      <c r="C57" s="187" t="s">
        <v>69</v>
      </c>
      <c r="D57" s="188"/>
      <c r="E57" s="188"/>
      <c r="F57" s="195" t="s">
        <v>24</v>
      </c>
      <c r="G57" s="196"/>
      <c r="H57" s="196"/>
      <c r="I57" s="196">
        <f>'001 001 Pol'!G91</f>
        <v>0</v>
      </c>
      <c r="J57" s="192" t="str">
        <f>IF(I66=0,"",I57/I66*100)</f>
        <v/>
      </c>
    </row>
    <row r="58" spans="1:10" ht="36.75" customHeight="1" x14ac:dyDescent="0.2">
      <c r="A58" s="181"/>
      <c r="B58" s="186" t="s">
        <v>70</v>
      </c>
      <c r="C58" s="187" t="s">
        <v>71</v>
      </c>
      <c r="D58" s="188"/>
      <c r="E58" s="188"/>
      <c r="F58" s="195" t="s">
        <v>24</v>
      </c>
      <c r="G58" s="196"/>
      <c r="H58" s="196"/>
      <c r="I58" s="196">
        <f>'001 001 Pol'!G98</f>
        <v>0</v>
      </c>
      <c r="J58" s="192" t="str">
        <f>IF(I66=0,"",I58/I66*100)</f>
        <v/>
      </c>
    </row>
    <row r="59" spans="1:10" ht="36.75" customHeight="1" x14ac:dyDescent="0.2">
      <c r="A59" s="181"/>
      <c r="B59" s="186" t="s">
        <v>72</v>
      </c>
      <c r="C59" s="187" t="s">
        <v>73</v>
      </c>
      <c r="D59" s="188"/>
      <c r="E59" s="188"/>
      <c r="F59" s="195" t="s">
        <v>24</v>
      </c>
      <c r="G59" s="196"/>
      <c r="H59" s="196"/>
      <c r="I59" s="196">
        <f>'001 001 Pol'!G116</f>
        <v>0</v>
      </c>
      <c r="J59" s="192" t="str">
        <f>IF(I66=0,"",I59/I66*100)</f>
        <v/>
      </c>
    </row>
    <row r="60" spans="1:10" ht="36.75" customHeight="1" x14ac:dyDescent="0.2">
      <c r="A60" s="181"/>
      <c r="B60" s="186" t="s">
        <v>74</v>
      </c>
      <c r="C60" s="187" t="s">
        <v>75</v>
      </c>
      <c r="D60" s="188"/>
      <c r="E60" s="188"/>
      <c r="F60" s="195" t="s">
        <v>24</v>
      </c>
      <c r="G60" s="196"/>
      <c r="H60" s="196"/>
      <c r="I60" s="196">
        <f>'001 001 Pol'!G122</f>
        <v>0</v>
      </c>
      <c r="J60" s="192" t="str">
        <f>IF(I66=0,"",I60/I66*100)</f>
        <v/>
      </c>
    </row>
    <row r="61" spans="1:10" ht="36.75" customHeight="1" x14ac:dyDescent="0.2">
      <c r="A61" s="181"/>
      <c r="B61" s="186" t="s">
        <v>76</v>
      </c>
      <c r="C61" s="187" t="s">
        <v>77</v>
      </c>
      <c r="D61" s="188"/>
      <c r="E61" s="188"/>
      <c r="F61" s="195" t="s">
        <v>25</v>
      </c>
      <c r="G61" s="196"/>
      <c r="H61" s="196"/>
      <c r="I61" s="196">
        <f>'001 001 Pol'!G126</f>
        <v>0</v>
      </c>
      <c r="J61" s="192" t="str">
        <f>IF(I66=0,"",I61/I66*100)</f>
        <v/>
      </c>
    </row>
    <row r="62" spans="1:10" ht="36.75" customHeight="1" x14ac:dyDescent="0.2">
      <c r="A62" s="181"/>
      <c r="B62" s="186" t="s">
        <v>78</v>
      </c>
      <c r="C62" s="187" t="s">
        <v>79</v>
      </c>
      <c r="D62" s="188"/>
      <c r="E62" s="188"/>
      <c r="F62" s="195" t="s">
        <v>25</v>
      </c>
      <c r="G62" s="196"/>
      <c r="H62" s="196"/>
      <c r="I62" s="196">
        <f>'001 001 Pol'!G141</f>
        <v>0</v>
      </c>
      <c r="J62" s="192" t="str">
        <f>IF(I66=0,"",I62/I66*100)</f>
        <v/>
      </c>
    </row>
    <row r="63" spans="1:10" ht="36.75" customHeight="1" x14ac:dyDescent="0.2">
      <c r="A63" s="181"/>
      <c r="B63" s="186" t="s">
        <v>80</v>
      </c>
      <c r="C63" s="187" t="s">
        <v>81</v>
      </c>
      <c r="D63" s="188"/>
      <c r="E63" s="188"/>
      <c r="F63" s="195" t="s">
        <v>25</v>
      </c>
      <c r="G63" s="196"/>
      <c r="H63" s="196"/>
      <c r="I63" s="196">
        <f>'001 001 Pol'!G146</f>
        <v>0</v>
      </c>
      <c r="J63" s="192" t="str">
        <f>IF(I66=0,"",I63/I66*100)</f>
        <v/>
      </c>
    </row>
    <row r="64" spans="1:10" ht="36.75" customHeight="1" x14ac:dyDescent="0.2">
      <c r="A64" s="181"/>
      <c r="B64" s="186" t="s">
        <v>82</v>
      </c>
      <c r="C64" s="187" t="s">
        <v>83</v>
      </c>
      <c r="D64" s="188"/>
      <c r="E64" s="188"/>
      <c r="F64" s="195" t="s">
        <v>84</v>
      </c>
      <c r="G64" s="196"/>
      <c r="H64" s="196"/>
      <c r="I64" s="196">
        <f>'001 001 Pol'!G155</f>
        <v>0</v>
      </c>
      <c r="J64" s="192" t="str">
        <f>IF(I66=0,"",I64/I66*100)</f>
        <v/>
      </c>
    </row>
    <row r="65" spans="1:10" ht="36.75" customHeight="1" x14ac:dyDescent="0.2">
      <c r="A65" s="181"/>
      <c r="B65" s="186" t="s">
        <v>85</v>
      </c>
      <c r="C65" s="187" t="s">
        <v>27</v>
      </c>
      <c r="D65" s="188"/>
      <c r="E65" s="188"/>
      <c r="F65" s="195" t="s">
        <v>85</v>
      </c>
      <c r="G65" s="196"/>
      <c r="H65" s="196"/>
      <c r="I65" s="196">
        <f>'001 001 Pol'!G161</f>
        <v>0</v>
      </c>
      <c r="J65" s="192" t="str">
        <f>IF(I66=0,"",I65/I66*100)</f>
        <v/>
      </c>
    </row>
    <row r="66" spans="1:10" ht="25.5" customHeight="1" x14ac:dyDescent="0.2">
      <c r="A66" s="182"/>
      <c r="B66" s="189" t="s">
        <v>1</v>
      </c>
      <c r="C66" s="190"/>
      <c r="D66" s="191"/>
      <c r="E66" s="191"/>
      <c r="F66" s="197"/>
      <c r="G66" s="198"/>
      <c r="H66" s="198"/>
      <c r="I66" s="198">
        <f>SUM(I53:I65)</f>
        <v>0</v>
      </c>
      <c r="J66" s="193">
        <f>SUM(J53:J65)</f>
        <v>0</v>
      </c>
    </row>
    <row r="67" spans="1:10" x14ac:dyDescent="0.2">
      <c r="F67" s="135"/>
      <c r="G67" s="135"/>
      <c r="H67" s="135"/>
      <c r="I67" s="135"/>
      <c r="J67" s="194"/>
    </row>
    <row r="68" spans="1:10" x14ac:dyDescent="0.2">
      <c r="F68" s="135"/>
      <c r="G68" s="135"/>
      <c r="H68" s="135"/>
      <c r="I68" s="135"/>
      <c r="J68" s="194"/>
    </row>
    <row r="69" spans="1:10" x14ac:dyDescent="0.2">
      <c r="F69" s="135"/>
      <c r="G69" s="135"/>
      <c r="H69" s="135"/>
      <c r="I69" s="135"/>
      <c r="J69" s="194"/>
    </row>
  </sheetData>
  <sheetProtection algorithmName="SHA-512" hashValue="MRu7SnhxfVR64A4Ent3O6ggn++iGRvpyzfVbAnKRD//yk/T+J/mfxFElJKNeAnV3nSS0XJGSl+q6EVu7gzH5/g==" saltValue="Xr+bBTruwEapGb1REXXwA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bbgpII739OallJrETVJXXMAzMGwE1GImhHXho+IqAP2/cQYexj5dZJK9cpet3kqZ6f/64m+GOLRdv0dY25SM3Q==" saltValue="UFVvtel/rXcu7QZGzi5T4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D59B-BFDC-4C00-B8FD-4AF925E4E31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87</v>
      </c>
      <c r="B1" s="200"/>
      <c r="C1" s="200"/>
      <c r="D1" s="200"/>
      <c r="E1" s="200"/>
      <c r="F1" s="200"/>
      <c r="G1" s="200"/>
      <c r="AG1" t="s">
        <v>88</v>
      </c>
    </row>
    <row r="2" spans="1:60" ht="24.95" customHeight="1" x14ac:dyDescent="0.2">
      <c r="A2" s="201" t="s">
        <v>7</v>
      </c>
      <c r="B2" s="49" t="s">
        <v>47</v>
      </c>
      <c r="C2" s="204" t="s">
        <v>44</v>
      </c>
      <c r="D2" s="202"/>
      <c r="E2" s="202"/>
      <c r="F2" s="202"/>
      <c r="G2" s="203"/>
      <c r="AG2" t="s">
        <v>89</v>
      </c>
    </row>
    <row r="3" spans="1:60" ht="24.95" customHeight="1" x14ac:dyDescent="0.2">
      <c r="A3" s="201" t="s">
        <v>8</v>
      </c>
      <c r="B3" s="49" t="s">
        <v>43</v>
      </c>
      <c r="C3" s="204" t="s">
        <v>44</v>
      </c>
      <c r="D3" s="202"/>
      <c r="E3" s="202"/>
      <c r="F3" s="202"/>
      <c r="G3" s="203"/>
      <c r="AC3" s="179" t="s">
        <v>89</v>
      </c>
      <c r="AG3" t="s">
        <v>90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91</v>
      </c>
    </row>
    <row r="5" spans="1:60" x14ac:dyDescent="0.2">
      <c r="D5" s="10"/>
    </row>
    <row r="6" spans="1:60" ht="38.25" x14ac:dyDescent="0.2">
      <c r="A6" s="211" t="s">
        <v>92</v>
      </c>
      <c r="B6" s="213" t="s">
        <v>93</v>
      </c>
      <c r="C6" s="213" t="s">
        <v>94</v>
      </c>
      <c r="D6" s="212" t="s">
        <v>95</v>
      </c>
      <c r="E6" s="211" t="s">
        <v>96</v>
      </c>
      <c r="F6" s="210" t="s">
        <v>97</v>
      </c>
      <c r="G6" s="211" t="s">
        <v>29</v>
      </c>
      <c r="H6" s="214" t="s">
        <v>30</v>
      </c>
      <c r="I6" s="214" t="s">
        <v>98</v>
      </c>
      <c r="J6" s="214" t="s">
        <v>31</v>
      </c>
      <c r="K6" s="214" t="s">
        <v>99</v>
      </c>
      <c r="L6" s="214" t="s">
        <v>100</v>
      </c>
      <c r="M6" s="214" t="s">
        <v>101</v>
      </c>
      <c r="N6" s="214" t="s">
        <v>102</v>
      </c>
      <c r="O6" s="214" t="s">
        <v>103</v>
      </c>
      <c r="P6" s="214" t="s">
        <v>104</v>
      </c>
      <c r="Q6" s="214" t="s">
        <v>105</v>
      </c>
      <c r="R6" s="214" t="s">
        <v>106</v>
      </c>
      <c r="S6" s="214" t="s">
        <v>107</v>
      </c>
      <c r="T6" s="214" t="s">
        <v>108</v>
      </c>
      <c r="U6" s="214" t="s">
        <v>109</v>
      </c>
      <c r="V6" s="214" t="s">
        <v>110</v>
      </c>
      <c r="W6" s="214" t="s">
        <v>111</v>
      </c>
      <c r="X6" s="214" t="s">
        <v>112</v>
      </c>
      <c r="Y6" s="214" t="s">
        <v>113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29" t="s">
        <v>114</v>
      </c>
      <c r="B8" s="230" t="s">
        <v>60</v>
      </c>
      <c r="C8" s="254" t="s">
        <v>61</v>
      </c>
      <c r="D8" s="231"/>
      <c r="E8" s="232"/>
      <c r="F8" s="233"/>
      <c r="G8" s="233">
        <f>SUMIF(AG9:AG30,"&lt;&gt;NOR",G9:G30)</f>
        <v>0</v>
      </c>
      <c r="H8" s="233"/>
      <c r="I8" s="233">
        <f>SUM(I9:I30)</f>
        <v>0</v>
      </c>
      <c r="J8" s="233"/>
      <c r="K8" s="233">
        <f>SUM(K9:K30)</f>
        <v>0</v>
      </c>
      <c r="L8" s="233"/>
      <c r="M8" s="233">
        <f>SUM(M9:M30)</f>
        <v>0</v>
      </c>
      <c r="N8" s="232"/>
      <c r="O8" s="232">
        <f>SUM(O9:O30)</f>
        <v>0.16</v>
      </c>
      <c r="P8" s="232"/>
      <c r="Q8" s="232">
        <f>SUM(Q9:Q30)</f>
        <v>0</v>
      </c>
      <c r="R8" s="233"/>
      <c r="S8" s="233"/>
      <c r="T8" s="234"/>
      <c r="U8" s="228"/>
      <c r="V8" s="228">
        <f>SUM(V9:V30)</f>
        <v>642.28</v>
      </c>
      <c r="W8" s="228"/>
      <c r="X8" s="228"/>
      <c r="Y8" s="228"/>
      <c r="AG8" t="s">
        <v>115</v>
      </c>
    </row>
    <row r="9" spans="1:60" ht="22.5" outlineLevel="1" x14ac:dyDescent="0.2">
      <c r="A9" s="236">
        <v>1</v>
      </c>
      <c r="B9" s="237" t="s">
        <v>116</v>
      </c>
      <c r="C9" s="255" t="s">
        <v>117</v>
      </c>
      <c r="D9" s="238" t="s">
        <v>118</v>
      </c>
      <c r="E9" s="239">
        <v>5.6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 t="s">
        <v>119</v>
      </c>
      <c r="S9" s="241" t="s">
        <v>120</v>
      </c>
      <c r="T9" s="242" t="s">
        <v>120</v>
      </c>
      <c r="U9" s="225">
        <v>30.207999999999998</v>
      </c>
      <c r="V9" s="225">
        <f>ROUND(E9*U9,2)</f>
        <v>169.16</v>
      </c>
      <c r="W9" s="225"/>
      <c r="X9" s="225" t="s">
        <v>121</v>
      </c>
      <c r="Y9" s="225" t="s">
        <v>122</v>
      </c>
      <c r="Z9" s="215"/>
      <c r="AA9" s="215"/>
      <c r="AB9" s="215"/>
      <c r="AC9" s="215"/>
      <c r="AD9" s="215"/>
      <c r="AE9" s="215"/>
      <c r="AF9" s="215"/>
      <c r="AG9" s="215" t="s">
        <v>123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2" x14ac:dyDescent="0.2">
      <c r="A10" s="222"/>
      <c r="B10" s="223"/>
      <c r="C10" s="256" t="s">
        <v>124</v>
      </c>
      <c r="D10" s="244"/>
      <c r="E10" s="244"/>
      <c r="F10" s="244"/>
      <c r="G10" s="244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125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43" t="str">
        <f>C10</f>
        <v>korytech vodotečí, melioračních kanálech s přemístěním suti na hromady na vzdálenost do 20 m nebo s naložením na dopravní prostředek,</v>
      </c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57" t="s">
        <v>126</v>
      </c>
      <c r="D11" s="245"/>
      <c r="E11" s="245"/>
      <c r="F11" s="245"/>
      <c r="G11" s="24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127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36">
        <v>2</v>
      </c>
      <c r="B12" s="237" t="s">
        <v>128</v>
      </c>
      <c r="C12" s="255" t="s">
        <v>129</v>
      </c>
      <c r="D12" s="238" t="s">
        <v>118</v>
      </c>
      <c r="E12" s="239">
        <v>74.52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 t="s">
        <v>119</v>
      </c>
      <c r="S12" s="241" t="s">
        <v>120</v>
      </c>
      <c r="T12" s="242" t="s">
        <v>120</v>
      </c>
      <c r="U12" s="225">
        <v>4.6550000000000002</v>
      </c>
      <c r="V12" s="225">
        <f>ROUND(E12*U12,2)</f>
        <v>346.89</v>
      </c>
      <c r="W12" s="225"/>
      <c r="X12" s="225" t="s">
        <v>121</v>
      </c>
      <c r="Y12" s="225" t="s">
        <v>122</v>
      </c>
      <c r="Z12" s="215"/>
      <c r="AA12" s="215"/>
      <c r="AB12" s="215"/>
      <c r="AC12" s="215"/>
      <c r="AD12" s="215"/>
      <c r="AE12" s="215"/>
      <c r="AF12" s="215"/>
      <c r="AG12" s="215" t="s">
        <v>123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2" x14ac:dyDescent="0.2">
      <c r="A13" s="222"/>
      <c r="B13" s="223"/>
      <c r="C13" s="256" t="s">
        <v>130</v>
      </c>
      <c r="D13" s="244"/>
      <c r="E13" s="244"/>
      <c r="F13" s="244"/>
      <c r="G13" s="244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125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2" x14ac:dyDescent="0.2">
      <c r="A14" s="222"/>
      <c r="B14" s="223"/>
      <c r="C14" s="258" t="s">
        <v>131</v>
      </c>
      <c r="D14" s="226"/>
      <c r="E14" s="227">
        <v>74.52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132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36">
        <v>3</v>
      </c>
      <c r="B15" s="237" t="s">
        <v>133</v>
      </c>
      <c r="C15" s="255" t="s">
        <v>134</v>
      </c>
      <c r="D15" s="238" t="s">
        <v>135</v>
      </c>
      <c r="E15" s="239">
        <v>165.6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39">
        <v>9.8999999999999999E-4</v>
      </c>
      <c r="O15" s="239">
        <f>ROUND(E15*N15,2)</f>
        <v>0.16</v>
      </c>
      <c r="P15" s="239">
        <v>0</v>
      </c>
      <c r="Q15" s="239">
        <f>ROUND(E15*P15,2)</f>
        <v>0</v>
      </c>
      <c r="R15" s="241" t="s">
        <v>119</v>
      </c>
      <c r="S15" s="241" t="s">
        <v>120</v>
      </c>
      <c r="T15" s="242" t="s">
        <v>120</v>
      </c>
      <c r="U15" s="225">
        <v>0.23599999999999999</v>
      </c>
      <c r="V15" s="225">
        <f>ROUND(E15*U15,2)</f>
        <v>39.08</v>
      </c>
      <c r="W15" s="225"/>
      <c r="X15" s="225" t="s">
        <v>121</v>
      </c>
      <c r="Y15" s="225" t="s">
        <v>122</v>
      </c>
      <c r="Z15" s="215"/>
      <c r="AA15" s="215"/>
      <c r="AB15" s="215"/>
      <c r="AC15" s="215"/>
      <c r="AD15" s="215"/>
      <c r="AE15" s="215"/>
      <c r="AF15" s="215"/>
      <c r="AG15" s="215" t="s">
        <v>123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22"/>
      <c r="B16" s="223"/>
      <c r="C16" s="256" t="s">
        <v>136</v>
      </c>
      <c r="D16" s="244"/>
      <c r="E16" s="244"/>
      <c r="F16" s="244"/>
      <c r="G16" s="244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125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2" x14ac:dyDescent="0.2">
      <c r="A17" s="222"/>
      <c r="B17" s="223"/>
      <c r="C17" s="258" t="s">
        <v>137</v>
      </c>
      <c r="D17" s="226"/>
      <c r="E17" s="227">
        <v>165.6</v>
      </c>
      <c r="F17" s="225"/>
      <c r="G17" s="225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132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36">
        <v>4</v>
      </c>
      <c r="B18" s="237" t="s">
        <v>138</v>
      </c>
      <c r="C18" s="255" t="s">
        <v>139</v>
      </c>
      <c r="D18" s="238" t="s">
        <v>135</v>
      </c>
      <c r="E18" s="239">
        <v>165.6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41" t="s">
        <v>119</v>
      </c>
      <c r="S18" s="241" t="s">
        <v>120</v>
      </c>
      <c r="T18" s="242" t="s">
        <v>120</v>
      </c>
      <c r="U18" s="225">
        <v>7.0000000000000007E-2</v>
      </c>
      <c r="V18" s="225">
        <f>ROUND(E18*U18,2)</f>
        <v>11.59</v>
      </c>
      <c r="W18" s="225"/>
      <c r="X18" s="225" t="s">
        <v>121</v>
      </c>
      <c r="Y18" s="225" t="s">
        <v>122</v>
      </c>
      <c r="Z18" s="215"/>
      <c r="AA18" s="215"/>
      <c r="AB18" s="215"/>
      <c r="AC18" s="215"/>
      <c r="AD18" s="215"/>
      <c r="AE18" s="215"/>
      <c r="AF18" s="215"/>
      <c r="AG18" s="215" t="s">
        <v>123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2" x14ac:dyDescent="0.2">
      <c r="A19" s="222"/>
      <c r="B19" s="223"/>
      <c r="C19" s="256" t="s">
        <v>140</v>
      </c>
      <c r="D19" s="244"/>
      <c r="E19" s="244"/>
      <c r="F19" s="244"/>
      <c r="G19" s="244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125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6">
        <v>5</v>
      </c>
      <c r="B20" s="237" t="s">
        <v>141</v>
      </c>
      <c r="C20" s="255" t="s">
        <v>142</v>
      </c>
      <c r="D20" s="238" t="s">
        <v>118</v>
      </c>
      <c r="E20" s="239">
        <v>74.42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41" t="s">
        <v>119</v>
      </c>
      <c r="S20" s="241" t="s">
        <v>120</v>
      </c>
      <c r="T20" s="242" t="s">
        <v>120</v>
      </c>
      <c r="U20" s="225">
        <v>0.34499999999999997</v>
      </c>
      <c r="V20" s="225">
        <f>ROUND(E20*U20,2)</f>
        <v>25.67</v>
      </c>
      <c r="W20" s="225"/>
      <c r="X20" s="225" t="s">
        <v>121</v>
      </c>
      <c r="Y20" s="225" t="s">
        <v>122</v>
      </c>
      <c r="Z20" s="215"/>
      <c r="AA20" s="215"/>
      <c r="AB20" s="215"/>
      <c r="AC20" s="215"/>
      <c r="AD20" s="215"/>
      <c r="AE20" s="215"/>
      <c r="AF20" s="215"/>
      <c r="AG20" s="215" t="s">
        <v>123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2" x14ac:dyDescent="0.2">
      <c r="A21" s="222"/>
      <c r="B21" s="223"/>
      <c r="C21" s="256" t="s">
        <v>143</v>
      </c>
      <c r="D21" s="244"/>
      <c r="E21" s="244"/>
      <c r="F21" s="244"/>
      <c r="G21" s="244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125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43" t="str">
        <f>C21</f>
        <v>bez naložení do dopravní nádoby, ale s vyprázdněním dopravní nádoby na hromadu nebo na dopravní prostředek,</v>
      </c>
      <c r="BB21" s="215"/>
      <c r="BC21" s="215"/>
      <c r="BD21" s="215"/>
      <c r="BE21" s="215"/>
      <c r="BF21" s="215"/>
      <c r="BG21" s="215"/>
      <c r="BH21" s="215"/>
    </row>
    <row r="22" spans="1:60" ht="22.5" outlineLevel="1" x14ac:dyDescent="0.2">
      <c r="A22" s="236">
        <v>6</v>
      </c>
      <c r="B22" s="237" t="s">
        <v>144</v>
      </c>
      <c r="C22" s="255" t="s">
        <v>145</v>
      </c>
      <c r="D22" s="238" t="s">
        <v>118</v>
      </c>
      <c r="E22" s="239">
        <v>52.784999999999997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41" t="s">
        <v>119</v>
      </c>
      <c r="S22" s="241" t="s">
        <v>120</v>
      </c>
      <c r="T22" s="242" t="s">
        <v>120</v>
      </c>
      <c r="U22" s="225">
        <v>0.20200000000000001</v>
      </c>
      <c r="V22" s="225">
        <f>ROUND(E22*U22,2)</f>
        <v>10.66</v>
      </c>
      <c r="W22" s="225"/>
      <c r="X22" s="225" t="s">
        <v>121</v>
      </c>
      <c r="Y22" s="225" t="s">
        <v>122</v>
      </c>
      <c r="Z22" s="215"/>
      <c r="AA22" s="215"/>
      <c r="AB22" s="215"/>
      <c r="AC22" s="215"/>
      <c r="AD22" s="215"/>
      <c r="AE22" s="215"/>
      <c r="AF22" s="215"/>
      <c r="AG22" s="215" t="s">
        <v>123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2" x14ac:dyDescent="0.2">
      <c r="A23" s="222"/>
      <c r="B23" s="223"/>
      <c r="C23" s="256" t="s">
        <v>146</v>
      </c>
      <c r="D23" s="244"/>
      <c r="E23" s="244"/>
      <c r="F23" s="244"/>
      <c r="G23" s="244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125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2" x14ac:dyDescent="0.2">
      <c r="A24" s="222"/>
      <c r="B24" s="223"/>
      <c r="C24" s="257" t="s">
        <v>147</v>
      </c>
      <c r="D24" s="245"/>
      <c r="E24" s="245"/>
      <c r="F24" s="245"/>
      <c r="G24" s="24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5"/>
      <c r="AA24" s="215"/>
      <c r="AB24" s="215"/>
      <c r="AC24" s="215"/>
      <c r="AD24" s="215"/>
      <c r="AE24" s="215"/>
      <c r="AF24" s="215"/>
      <c r="AG24" s="215" t="s">
        <v>127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 x14ac:dyDescent="0.2">
      <c r="A25" s="222"/>
      <c r="B25" s="223"/>
      <c r="C25" s="258" t="s">
        <v>148</v>
      </c>
      <c r="D25" s="226"/>
      <c r="E25" s="227">
        <v>52.784999999999997</v>
      </c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132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36">
        <v>7</v>
      </c>
      <c r="B26" s="237" t="s">
        <v>149</v>
      </c>
      <c r="C26" s="255" t="s">
        <v>150</v>
      </c>
      <c r="D26" s="238" t="s">
        <v>118</v>
      </c>
      <c r="E26" s="239">
        <v>15.525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39">
        <v>0</v>
      </c>
      <c r="O26" s="239">
        <f>ROUND(E26*N26,2)</f>
        <v>0</v>
      </c>
      <c r="P26" s="239">
        <v>0</v>
      </c>
      <c r="Q26" s="239">
        <f>ROUND(E26*P26,2)</f>
        <v>0</v>
      </c>
      <c r="R26" s="241" t="s">
        <v>119</v>
      </c>
      <c r="S26" s="241" t="s">
        <v>120</v>
      </c>
      <c r="T26" s="242" t="s">
        <v>120</v>
      </c>
      <c r="U26" s="225">
        <v>1.587</v>
      </c>
      <c r="V26" s="225">
        <f>ROUND(E26*U26,2)</f>
        <v>24.64</v>
      </c>
      <c r="W26" s="225"/>
      <c r="X26" s="225" t="s">
        <v>121</v>
      </c>
      <c r="Y26" s="225" t="s">
        <v>122</v>
      </c>
      <c r="Z26" s="215"/>
      <c r="AA26" s="215"/>
      <c r="AB26" s="215"/>
      <c r="AC26" s="215"/>
      <c r="AD26" s="215"/>
      <c r="AE26" s="215"/>
      <c r="AF26" s="215"/>
      <c r="AG26" s="215" t="s">
        <v>123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2" x14ac:dyDescent="0.2">
      <c r="A27" s="222"/>
      <c r="B27" s="223"/>
      <c r="C27" s="256" t="s">
        <v>151</v>
      </c>
      <c r="D27" s="244"/>
      <c r="E27" s="244"/>
      <c r="F27" s="244"/>
      <c r="G27" s="244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125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43" t="str">
        <f>C27</f>
        <v>sypaninou z vhodných hornin tř. 1 - 4 nebo materiálem připraveným podél výkopu ve vzdálenosti do 3 m od jeho kraje, pro jakoukoliv hloubku výkopu a jakoukoliv míru zhutnění,</v>
      </c>
      <c r="BB27" s="215"/>
      <c r="BC27" s="215"/>
      <c r="BD27" s="215"/>
      <c r="BE27" s="215"/>
      <c r="BF27" s="215"/>
      <c r="BG27" s="215"/>
      <c r="BH27" s="215"/>
    </row>
    <row r="28" spans="1:60" outlineLevel="2" x14ac:dyDescent="0.2">
      <c r="A28" s="222"/>
      <c r="B28" s="223"/>
      <c r="C28" s="258" t="s">
        <v>152</v>
      </c>
      <c r="D28" s="226"/>
      <c r="E28" s="227">
        <v>15.525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132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36">
        <v>8</v>
      </c>
      <c r="B29" s="237" t="s">
        <v>153</v>
      </c>
      <c r="C29" s="255" t="s">
        <v>154</v>
      </c>
      <c r="D29" s="238" t="s">
        <v>118</v>
      </c>
      <c r="E29" s="239">
        <v>15.525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39">
        <v>0</v>
      </c>
      <c r="O29" s="239">
        <f>ROUND(E29*N29,2)</f>
        <v>0</v>
      </c>
      <c r="P29" s="239">
        <v>0</v>
      </c>
      <c r="Q29" s="239">
        <f>ROUND(E29*P29,2)</f>
        <v>0</v>
      </c>
      <c r="R29" s="241" t="s">
        <v>119</v>
      </c>
      <c r="S29" s="241" t="s">
        <v>120</v>
      </c>
      <c r="T29" s="242" t="s">
        <v>120</v>
      </c>
      <c r="U29" s="225">
        <v>0.94</v>
      </c>
      <c r="V29" s="225">
        <f>ROUND(E29*U29,2)</f>
        <v>14.59</v>
      </c>
      <c r="W29" s="225"/>
      <c r="X29" s="225" t="s">
        <v>121</v>
      </c>
      <c r="Y29" s="225" t="s">
        <v>122</v>
      </c>
      <c r="Z29" s="215"/>
      <c r="AA29" s="215"/>
      <c r="AB29" s="215"/>
      <c r="AC29" s="215"/>
      <c r="AD29" s="215"/>
      <c r="AE29" s="215"/>
      <c r="AF29" s="215"/>
      <c r="AG29" s="215" t="s">
        <v>123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2.5" outlineLevel="2" x14ac:dyDescent="0.2">
      <c r="A30" s="222"/>
      <c r="B30" s="223"/>
      <c r="C30" s="256" t="s">
        <v>151</v>
      </c>
      <c r="D30" s="244"/>
      <c r="E30" s="244"/>
      <c r="F30" s="244"/>
      <c r="G30" s="244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125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43" t="str">
        <f>C30</f>
        <v>sypaninou z vhodných hornin tř. 1 - 4 nebo materiálem připraveným podél výkopu ve vzdálenosti do 3 m od jeho kraje, pro jakoukoliv hloubku výkopu a jakoukoliv míru zhutnění,</v>
      </c>
      <c r="BB30" s="215"/>
      <c r="BC30" s="215"/>
      <c r="BD30" s="215"/>
      <c r="BE30" s="215"/>
      <c r="BF30" s="215"/>
      <c r="BG30" s="215"/>
      <c r="BH30" s="215"/>
    </row>
    <row r="31" spans="1:60" x14ac:dyDescent="0.2">
      <c r="A31" s="229" t="s">
        <v>114</v>
      </c>
      <c r="B31" s="230" t="s">
        <v>62</v>
      </c>
      <c r="C31" s="254" t="s">
        <v>63</v>
      </c>
      <c r="D31" s="231"/>
      <c r="E31" s="232"/>
      <c r="F31" s="233"/>
      <c r="G31" s="233">
        <f>SUMIF(AG32:AG34,"&lt;&gt;NOR",G32:G34)</f>
        <v>0</v>
      </c>
      <c r="H31" s="233"/>
      <c r="I31" s="233">
        <f>SUM(I32:I34)</f>
        <v>0</v>
      </c>
      <c r="J31" s="233"/>
      <c r="K31" s="233">
        <f>SUM(K32:K34)</f>
        <v>0</v>
      </c>
      <c r="L31" s="233"/>
      <c r="M31" s="233">
        <f>SUM(M32:M34)</f>
        <v>0</v>
      </c>
      <c r="N31" s="232"/>
      <c r="O31" s="232">
        <f>SUM(O32:O34)</f>
        <v>11.74</v>
      </c>
      <c r="P31" s="232"/>
      <c r="Q31" s="232">
        <f>SUM(Q32:Q34)</f>
        <v>0</v>
      </c>
      <c r="R31" s="233"/>
      <c r="S31" s="233"/>
      <c r="T31" s="234"/>
      <c r="U31" s="228"/>
      <c r="V31" s="228">
        <f>SUM(V32:V34)</f>
        <v>10.53</v>
      </c>
      <c r="W31" s="228"/>
      <c r="X31" s="228"/>
      <c r="Y31" s="228"/>
      <c r="AG31" t="s">
        <v>115</v>
      </c>
    </row>
    <row r="32" spans="1:60" outlineLevel="1" x14ac:dyDescent="0.2">
      <c r="A32" s="236">
        <v>9</v>
      </c>
      <c r="B32" s="237" t="s">
        <v>155</v>
      </c>
      <c r="C32" s="255" t="s">
        <v>156</v>
      </c>
      <c r="D32" s="238" t="s">
        <v>118</v>
      </c>
      <c r="E32" s="239">
        <v>6.21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21</v>
      </c>
      <c r="M32" s="241">
        <f>G32*(1+L32/100)</f>
        <v>0</v>
      </c>
      <c r="N32" s="239">
        <v>1.8907700000000001</v>
      </c>
      <c r="O32" s="239">
        <f>ROUND(E32*N32,2)</f>
        <v>11.74</v>
      </c>
      <c r="P32" s="239">
        <v>0</v>
      </c>
      <c r="Q32" s="239">
        <f>ROUND(E32*P32,2)</f>
        <v>0</v>
      </c>
      <c r="R32" s="241" t="s">
        <v>157</v>
      </c>
      <c r="S32" s="241" t="s">
        <v>120</v>
      </c>
      <c r="T32" s="242" t="s">
        <v>120</v>
      </c>
      <c r="U32" s="225">
        <v>1.6950000000000001</v>
      </c>
      <c r="V32" s="225">
        <f>ROUND(E32*U32,2)</f>
        <v>10.53</v>
      </c>
      <c r="W32" s="225"/>
      <c r="X32" s="225" t="s">
        <v>121</v>
      </c>
      <c r="Y32" s="225" t="s">
        <v>122</v>
      </c>
      <c r="Z32" s="215"/>
      <c r="AA32" s="215"/>
      <c r="AB32" s="215"/>
      <c r="AC32" s="215"/>
      <c r="AD32" s="215"/>
      <c r="AE32" s="215"/>
      <c r="AF32" s="215"/>
      <c r="AG32" s="215" t="s">
        <v>123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2" x14ac:dyDescent="0.2">
      <c r="A33" s="222"/>
      <c r="B33" s="223"/>
      <c r="C33" s="256" t="s">
        <v>158</v>
      </c>
      <c r="D33" s="244"/>
      <c r="E33" s="244"/>
      <c r="F33" s="244"/>
      <c r="G33" s="244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5"/>
      <c r="AA33" s="215"/>
      <c r="AB33" s="215"/>
      <c r="AC33" s="215"/>
      <c r="AD33" s="215"/>
      <c r="AE33" s="215"/>
      <c r="AF33" s="215"/>
      <c r="AG33" s="215" t="s">
        <v>125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22"/>
      <c r="B34" s="223"/>
      <c r="C34" s="258" t="s">
        <v>159</v>
      </c>
      <c r="D34" s="226"/>
      <c r="E34" s="227">
        <v>6.21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132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x14ac:dyDescent="0.2">
      <c r="A35" s="229" t="s">
        <v>114</v>
      </c>
      <c r="B35" s="230" t="s">
        <v>64</v>
      </c>
      <c r="C35" s="254" t="s">
        <v>65</v>
      </c>
      <c r="D35" s="231"/>
      <c r="E35" s="232"/>
      <c r="F35" s="233"/>
      <c r="G35" s="233">
        <f>SUMIF(AG36:AG45,"&lt;&gt;NOR",G36:G45)</f>
        <v>0</v>
      </c>
      <c r="H35" s="233"/>
      <c r="I35" s="233">
        <f>SUM(I36:I45)</f>
        <v>0</v>
      </c>
      <c r="J35" s="233"/>
      <c r="K35" s="233">
        <f>SUM(K36:K45)</f>
        <v>0</v>
      </c>
      <c r="L35" s="233"/>
      <c r="M35" s="233">
        <f>SUM(M36:M45)</f>
        <v>0</v>
      </c>
      <c r="N35" s="232"/>
      <c r="O35" s="232">
        <f>SUM(O36:O45)</f>
        <v>0.44999999999999996</v>
      </c>
      <c r="P35" s="232"/>
      <c r="Q35" s="232">
        <f>SUM(Q36:Q45)</f>
        <v>0</v>
      </c>
      <c r="R35" s="233"/>
      <c r="S35" s="233"/>
      <c r="T35" s="234"/>
      <c r="U35" s="228"/>
      <c r="V35" s="228">
        <f>SUM(V36:V45)</f>
        <v>0.64999999999999991</v>
      </c>
      <c r="W35" s="228"/>
      <c r="X35" s="228"/>
      <c r="Y35" s="228"/>
      <c r="AG35" t="s">
        <v>115</v>
      </c>
    </row>
    <row r="36" spans="1:60" ht="22.5" outlineLevel="1" x14ac:dyDescent="0.2">
      <c r="A36" s="236">
        <v>10</v>
      </c>
      <c r="B36" s="237" t="s">
        <v>160</v>
      </c>
      <c r="C36" s="255" t="s">
        <v>161</v>
      </c>
      <c r="D36" s="238" t="s">
        <v>118</v>
      </c>
      <c r="E36" s="239">
        <v>0.08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21</v>
      </c>
      <c r="M36" s="241">
        <f>G36*(1+L36/100)</f>
        <v>0</v>
      </c>
      <c r="N36" s="239">
        <v>2.5249999999999999</v>
      </c>
      <c r="O36" s="239">
        <f>ROUND(E36*N36,2)</f>
        <v>0.2</v>
      </c>
      <c r="P36" s="239">
        <v>0</v>
      </c>
      <c r="Q36" s="239">
        <f>ROUND(E36*P36,2)</f>
        <v>0</v>
      </c>
      <c r="R36" s="241" t="s">
        <v>162</v>
      </c>
      <c r="S36" s="241" t="s">
        <v>120</v>
      </c>
      <c r="T36" s="242" t="s">
        <v>120</v>
      </c>
      <c r="U36" s="225">
        <v>2.58</v>
      </c>
      <c r="V36" s="225">
        <f>ROUND(E36*U36,2)</f>
        <v>0.21</v>
      </c>
      <c r="W36" s="225"/>
      <c r="X36" s="225" t="s">
        <v>121</v>
      </c>
      <c r="Y36" s="225" t="s">
        <v>122</v>
      </c>
      <c r="Z36" s="215"/>
      <c r="AA36" s="215"/>
      <c r="AB36" s="215"/>
      <c r="AC36" s="215"/>
      <c r="AD36" s="215"/>
      <c r="AE36" s="215"/>
      <c r="AF36" s="215"/>
      <c r="AG36" s="215" t="s">
        <v>123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2" x14ac:dyDescent="0.2">
      <c r="A37" s="222"/>
      <c r="B37" s="223"/>
      <c r="C37" s="256" t="s">
        <v>163</v>
      </c>
      <c r="D37" s="244"/>
      <c r="E37" s="244"/>
      <c r="F37" s="244"/>
      <c r="G37" s="244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125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2" x14ac:dyDescent="0.2">
      <c r="A38" s="222"/>
      <c r="B38" s="223"/>
      <c r="C38" s="257" t="s">
        <v>164</v>
      </c>
      <c r="D38" s="245"/>
      <c r="E38" s="245"/>
      <c r="F38" s="245"/>
      <c r="G38" s="245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127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">
      <c r="A39" s="222"/>
      <c r="B39" s="223"/>
      <c r="C39" s="258" t="s">
        <v>165</v>
      </c>
      <c r="D39" s="226"/>
      <c r="E39" s="227">
        <v>0.08</v>
      </c>
      <c r="F39" s="225"/>
      <c r="G39" s="22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132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36">
        <v>11</v>
      </c>
      <c r="B40" s="237" t="s">
        <v>166</v>
      </c>
      <c r="C40" s="255" t="s">
        <v>167</v>
      </c>
      <c r="D40" s="238" t="s">
        <v>118</v>
      </c>
      <c r="E40" s="239">
        <v>0.08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21</v>
      </c>
      <c r="M40" s="241">
        <f>G40*(1+L40/100)</f>
        <v>0</v>
      </c>
      <c r="N40" s="239">
        <v>1.837</v>
      </c>
      <c r="O40" s="239">
        <f>ROUND(E40*N40,2)</f>
        <v>0.15</v>
      </c>
      <c r="P40" s="239">
        <v>0</v>
      </c>
      <c r="Q40" s="239">
        <f>ROUND(E40*P40,2)</f>
        <v>0</v>
      </c>
      <c r="R40" s="241" t="s">
        <v>162</v>
      </c>
      <c r="S40" s="241" t="s">
        <v>120</v>
      </c>
      <c r="T40" s="242" t="s">
        <v>120</v>
      </c>
      <c r="U40" s="225">
        <v>1.8360000000000001</v>
      </c>
      <c r="V40" s="225">
        <f>ROUND(E40*U40,2)</f>
        <v>0.15</v>
      </c>
      <c r="W40" s="225"/>
      <c r="X40" s="225" t="s">
        <v>121</v>
      </c>
      <c r="Y40" s="225" t="s">
        <v>122</v>
      </c>
      <c r="Z40" s="215"/>
      <c r="AA40" s="215"/>
      <c r="AB40" s="215"/>
      <c r="AC40" s="215"/>
      <c r="AD40" s="215"/>
      <c r="AE40" s="215"/>
      <c r="AF40" s="215"/>
      <c r="AG40" s="215" t="s">
        <v>123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2" x14ac:dyDescent="0.2">
      <c r="A41" s="222"/>
      <c r="B41" s="223"/>
      <c r="C41" s="256" t="s">
        <v>168</v>
      </c>
      <c r="D41" s="244"/>
      <c r="E41" s="244"/>
      <c r="F41" s="244"/>
      <c r="G41" s="244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5"/>
      <c r="AA41" s="215"/>
      <c r="AB41" s="215"/>
      <c r="AC41" s="215"/>
      <c r="AD41" s="215"/>
      <c r="AE41" s="215"/>
      <c r="AF41" s="215"/>
      <c r="AG41" s="215" t="s">
        <v>125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43" t="str">
        <f>C41</f>
        <v>pod mazaniny a dlažby, popř. na plochých střechách, vodorovný nebo ve spádu, s udusáním a urovnáním povrchu,</v>
      </c>
      <c r="BB41" s="215"/>
      <c r="BC41" s="215"/>
      <c r="BD41" s="215"/>
      <c r="BE41" s="215"/>
      <c r="BF41" s="215"/>
      <c r="BG41" s="215"/>
      <c r="BH41" s="215"/>
    </row>
    <row r="42" spans="1:60" outlineLevel="2" x14ac:dyDescent="0.2">
      <c r="A42" s="222"/>
      <c r="B42" s="223"/>
      <c r="C42" s="258" t="s">
        <v>165</v>
      </c>
      <c r="D42" s="226"/>
      <c r="E42" s="227">
        <v>0.08</v>
      </c>
      <c r="F42" s="225"/>
      <c r="G42" s="22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132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2.5" outlineLevel="1" x14ac:dyDescent="0.2">
      <c r="A43" s="236">
        <v>12</v>
      </c>
      <c r="B43" s="237" t="s">
        <v>169</v>
      </c>
      <c r="C43" s="255" t="s">
        <v>170</v>
      </c>
      <c r="D43" s="238" t="s">
        <v>135</v>
      </c>
      <c r="E43" s="239">
        <v>0.8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39">
        <v>0.1222</v>
      </c>
      <c r="O43" s="239">
        <f>ROUND(E43*N43,2)</f>
        <v>0.1</v>
      </c>
      <c r="P43" s="239">
        <v>0</v>
      </c>
      <c r="Q43" s="239">
        <f>ROUND(E43*P43,2)</f>
        <v>0</v>
      </c>
      <c r="R43" s="241" t="s">
        <v>162</v>
      </c>
      <c r="S43" s="241" t="s">
        <v>120</v>
      </c>
      <c r="T43" s="242" t="s">
        <v>120</v>
      </c>
      <c r="U43" s="225">
        <v>0.36599999999999999</v>
      </c>
      <c r="V43" s="225">
        <f>ROUND(E43*U43,2)</f>
        <v>0.28999999999999998</v>
      </c>
      <c r="W43" s="225"/>
      <c r="X43" s="225" t="s">
        <v>121</v>
      </c>
      <c r="Y43" s="225" t="s">
        <v>122</v>
      </c>
      <c r="Z43" s="215"/>
      <c r="AA43" s="215"/>
      <c r="AB43" s="215"/>
      <c r="AC43" s="215"/>
      <c r="AD43" s="215"/>
      <c r="AE43" s="215"/>
      <c r="AF43" s="215"/>
      <c r="AG43" s="215" t="s">
        <v>123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2" x14ac:dyDescent="0.2">
      <c r="A44" s="222"/>
      <c r="B44" s="223"/>
      <c r="C44" s="256" t="s">
        <v>171</v>
      </c>
      <c r="D44" s="244"/>
      <c r="E44" s="244"/>
      <c r="F44" s="244"/>
      <c r="G44" s="244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125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2" x14ac:dyDescent="0.2">
      <c r="A45" s="222"/>
      <c r="B45" s="223"/>
      <c r="C45" s="258" t="s">
        <v>172</v>
      </c>
      <c r="D45" s="226"/>
      <c r="E45" s="227">
        <v>0.8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132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x14ac:dyDescent="0.2">
      <c r="A46" s="229" t="s">
        <v>114</v>
      </c>
      <c r="B46" s="230" t="s">
        <v>66</v>
      </c>
      <c r="C46" s="254" t="s">
        <v>67</v>
      </c>
      <c r="D46" s="231"/>
      <c r="E46" s="232"/>
      <c r="F46" s="233"/>
      <c r="G46" s="233">
        <f>SUMIF(AG47:AG90,"&lt;&gt;NOR",G47:G90)</f>
        <v>0</v>
      </c>
      <c r="H46" s="233"/>
      <c r="I46" s="233">
        <f>SUM(I47:I90)</f>
        <v>0</v>
      </c>
      <c r="J46" s="233"/>
      <c r="K46" s="233">
        <f>SUM(K47:K90)</f>
        <v>0</v>
      </c>
      <c r="L46" s="233"/>
      <c r="M46" s="233">
        <f>SUM(M47:M90)</f>
        <v>0</v>
      </c>
      <c r="N46" s="232"/>
      <c r="O46" s="232">
        <f>SUM(O47:O90)</f>
        <v>1.01</v>
      </c>
      <c r="P46" s="232"/>
      <c r="Q46" s="232">
        <f>SUM(Q47:Q90)</f>
        <v>0</v>
      </c>
      <c r="R46" s="233"/>
      <c r="S46" s="233"/>
      <c r="T46" s="234"/>
      <c r="U46" s="228"/>
      <c r="V46" s="228">
        <f>SUM(V47:V90)</f>
        <v>111.68</v>
      </c>
      <c r="W46" s="228"/>
      <c r="X46" s="228"/>
      <c r="Y46" s="228"/>
      <c r="AG46" t="s">
        <v>115</v>
      </c>
    </row>
    <row r="47" spans="1:60" ht="22.5" outlineLevel="1" x14ac:dyDescent="0.2">
      <c r="A47" s="236">
        <v>13</v>
      </c>
      <c r="B47" s="237" t="s">
        <v>173</v>
      </c>
      <c r="C47" s="255" t="s">
        <v>174</v>
      </c>
      <c r="D47" s="238" t="s">
        <v>175</v>
      </c>
      <c r="E47" s="239">
        <v>203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21</v>
      </c>
      <c r="M47" s="241">
        <f>G47*(1+L47/100)</f>
        <v>0</v>
      </c>
      <c r="N47" s="239">
        <v>0</v>
      </c>
      <c r="O47" s="239">
        <f>ROUND(E47*N47,2)</f>
        <v>0</v>
      </c>
      <c r="P47" s="239">
        <v>0</v>
      </c>
      <c r="Q47" s="239">
        <f>ROUND(E47*P47,2)</f>
        <v>0</v>
      </c>
      <c r="R47" s="241" t="s">
        <v>157</v>
      </c>
      <c r="S47" s="241" t="s">
        <v>120</v>
      </c>
      <c r="T47" s="242" t="s">
        <v>120</v>
      </c>
      <c r="U47" s="225">
        <v>0.187</v>
      </c>
      <c r="V47" s="225">
        <f>ROUND(E47*U47,2)</f>
        <v>37.96</v>
      </c>
      <c r="W47" s="225"/>
      <c r="X47" s="225" t="s">
        <v>121</v>
      </c>
      <c r="Y47" s="225" t="s">
        <v>122</v>
      </c>
      <c r="Z47" s="215"/>
      <c r="AA47" s="215"/>
      <c r="AB47" s="215"/>
      <c r="AC47" s="215"/>
      <c r="AD47" s="215"/>
      <c r="AE47" s="215"/>
      <c r="AF47" s="215"/>
      <c r="AG47" s="215" t="s">
        <v>123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2" x14ac:dyDescent="0.2">
      <c r="A48" s="222"/>
      <c r="B48" s="223"/>
      <c r="C48" s="256" t="s">
        <v>158</v>
      </c>
      <c r="D48" s="244"/>
      <c r="E48" s="244"/>
      <c r="F48" s="244"/>
      <c r="G48" s="244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125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2" x14ac:dyDescent="0.2">
      <c r="A49" s="222"/>
      <c r="B49" s="223"/>
      <c r="C49" s="258" t="s">
        <v>176</v>
      </c>
      <c r="D49" s="226"/>
      <c r="E49" s="227">
        <v>69</v>
      </c>
      <c r="F49" s="225"/>
      <c r="G49" s="225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5"/>
      <c r="AA49" s="215"/>
      <c r="AB49" s="215"/>
      <c r="AC49" s="215"/>
      <c r="AD49" s="215"/>
      <c r="AE49" s="215"/>
      <c r="AF49" s="215"/>
      <c r="AG49" s="215" t="s">
        <v>132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3" x14ac:dyDescent="0.2">
      <c r="A50" s="222"/>
      <c r="B50" s="223"/>
      <c r="C50" s="258" t="s">
        <v>177</v>
      </c>
      <c r="D50" s="226"/>
      <c r="E50" s="227">
        <v>26</v>
      </c>
      <c r="F50" s="225"/>
      <c r="G50" s="225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5"/>
      <c r="AA50" s="215"/>
      <c r="AB50" s="215"/>
      <c r="AC50" s="215"/>
      <c r="AD50" s="215"/>
      <c r="AE50" s="215"/>
      <c r="AF50" s="215"/>
      <c r="AG50" s="215" t="s">
        <v>132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3" x14ac:dyDescent="0.2">
      <c r="A51" s="222"/>
      <c r="B51" s="223"/>
      <c r="C51" s="258" t="s">
        <v>178</v>
      </c>
      <c r="D51" s="226"/>
      <c r="E51" s="227">
        <v>108</v>
      </c>
      <c r="F51" s="225"/>
      <c r="G51" s="225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132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36">
        <v>14</v>
      </c>
      <c r="B52" s="237" t="s">
        <v>179</v>
      </c>
      <c r="C52" s="255" t="s">
        <v>180</v>
      </c>
      <c r="D52" s="238" t="s">
        <v>181</v>
      </c>
      <c r="E52" s="239">
        <v>50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39">
        <v>0</v>
      </c>
      <c r="O52" s="239">
        <f>ROUND(E52*N52,2)</f>
        <v>0</v>
      </c>
      <c r="P52" s="239">
        <v>0</v>
      </c>
      <c r="Q52" s="239">
        <f>ROUND(E52*P52,2)</f>
        <v>0</v>
      </c>
      <c r="R52" s="241" t="s">
        <v>157</v>
      </c>
      <c r="S52" s="241" t="s">
        <v>120</v>
      </c>
      <c r="T52" s="242" t="s">
        <v>120</v>
      </c>
      <c r="U52" s="225">
        <v>0.35880000000000001</v>
      </c>
      <c r="V52" s="225">
        <f>ROUND(E52*U52,2)</f>
        <v>17.940000000000001</v>
      </c>
      <c r="W52" s="225"/>
      <c r="X52" s="225" t="s">
        <v>121</v>
      </c>
      <c r="Y52" s="225" t="s">
        <v>122</v>
      </c>
      <c r="Z52" s="215"/>
      <c r="AA52" s="215"/>
      <c r="AB52" s="215"/>
      <c r="AC52" s="215"/>
      <c r="AD52" s="215"/>
      <c r="AE52" s="215"/>
      <c r="AF52" s="215"/>
      <c r="AG52" s="215" t="s">
        <v>123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2" x14ac:dyDescent="0.2">
      <c r="A53" s="222"/>
      <c r="B53" s="223"/>
      <c r="C53" s="256" t="s">
        <v>158</v>
      </c>
      <c r="D53" s="244"/>
      <c r="E53" s="244"/>
      <c r="F53" s="244"/>
      <c r="G53" s="244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125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ht="22.5" outlineLevel="1" x14ac:dyDescent="0.2">
      <c r="A54" s="246">
        <v>15</v>
      </c>
      <c r="B54" s="247" t="s">
        <v>182</v>
      </c>
      <c r="C54" s="259" t="s">
        <v>183</v>
      </c>
      <c r="D54" s="248" t="s">
        <v>181</v>
      </c>
      <c r="E54" s="249">
        <v>1</v>
      </c>
      <c r="F54" s="250"/>
      <c r="G54" s="251">
        <f>ROUND(E54*F54,2)</f>
        <v>0</v>
      </c>
      <c r="H54" s="250"/>
      <c r="I54" s="251">
        <f>ROUND(E54*H54,2)</f>
        <v>0</v>
      </c>
      <c r="J54" s="250"/>
      <c r="K54" s="251">
        <f>ROUND(E54*J54,2)</f>
        <v>0</v>
      </c>
      <c r="L54" s="251">
        <v>21</v>
      </c>
      <c r="M54" s="251">
        <f>G54*(1+L54/100)</f>
        <v>0</v>
      </c>
      <c r="N54" s="249">
        <v>4.0999999999999999E-4</v>
      </c>
      <c r="O54" s="249">
        <f>ROUND(E54*N54,2)</f>
        <v>0</v>
      </c>
      <c r="P54" s="249">
        <v>0</v>
      </c>
      <c r="Q54" s="249">
        <f>ROUND(E54*P54,2)</f>
        <v>0</v>
      </c>
      <c r="R54" s="251" t="s">
        <v>157</v>
      </c>
      <c r="S54" s="251" t="s">
        <v>120</v>
      </c>
      <c r="T54" s="252" t="s">
        <v>120</v>
      </c>
      <c r="U54" s="225">
        <v>1.8660000000000001</v>
      </c>
      <c r="V54" s="225">
        <f>ROUND(E54*U54,2)</f>
        <v>1.87</v>
      </c>
      <c r="W54" s="225"/>
      <c r="X54" s="225" t="s">
        <v>121</v>
      </c>
      <c r="Y54" s="225" t="s">
        <v>122</v>
      </c>
      <c r="Z54" s="215"/>
      <c r="AA54" s="215"/>
      <c r="AB54" s="215"/>
      <c r="AC54" s="215"/>
      <c r="AD54" s="215"/>
      <c r="AE54" s="215"/>
      <c r="AF54" s="215"/>
      <c r="AG54" s="215" t="s">
        <v>123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36">
        <v>16</v>
      </c>
      <c r="B55" s="237" t="s">
        <v>184</v>
      </c>
      <c r="C55" s="255" t="s">
        <v>185</v>
      </c>
      <c r="D55" s="238" t="s">
        <v>175</v>
      </c>
      <c r="E55" s="239">
        <v>203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21</v>
      </c>
      <c r="M55" s="241">
        <f>G55*(1+L55/100)</f>
        <v>0</v>
      </c>
      <c r="N55" s="239">
        <v>0</v>
      </c>
      <c r="O55" s="239">
        <f>ROUND(E55*N55,2)</f>
        <v>0</v>
      </c>
      <c r="P55" s="239">
        <v>0</v>
      </c>
      <c r="Q55" s="239">
        <f>ROUND(E55*P55,2)</f>
        <v>0</v>
      </c>
      <c r="R55" s="241" t="s">
        <v>157</v>
      </c>
      <c r="S55" s="241" t="s">
        <v>120</v>
      </c>
      <c r="T55" s="242" t="s">
        <v>120</v>
      </c>
      <c r="U55" s="225">
        <v>4.3999999999999997E-2</v>
      </c>
      <c r="V55" s="225">
        <f>ROUND(E55*U55,2)</f>
        <v>8.93</v>
      </c>
      <c r="W55" s="225"/>
      <c r="X55" s="225" t="s">
        <v>121</v>
      </c>
      <c r="Y55" s="225" t="s">
        <v>122</v>
      </c>
      <c r="Z55" s="215"/>
      <c r="AA55" s="215"/>
      <c r="AB55" s="215"/>
      <c r="AC55" s="215"/>
      <c r="AD55" s="215"/>
      <c r="AE55" s="215"/>
      <c r="AF55" s="215"/>
      <c r="AG55" s="215" t="s">
        <v>123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2" x14ac:dyDescent="0.2">
      <c r="A56" s="222"/>
      <c r="B56" s="223"/>
      <c r="C56" s="256" t="s">
        <v>186</v>
      </c>
      <c r="D56" s="244"/>
      <c r="E56" s="244"/>
      <c r="F56" s="244"/>
      <c r="G56" s="244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5"/>
      <c r="AA56" s="215"/>
      <c r="AB56" s="215"/>
      <c r="AC56" s="215"/>
      <c r="AD56" s="215"/>
      <c r="AE56" s="215"/>
      <c r="AF56" s="215"/>
      <c r="AG56" s="215" t="s">
        <v>125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43" t="str">
        <f>C56</f>
        <v>přísun, montáže, demontáže a odsunu zkoušecího čerpadla, napuštění tlakovou vodou a dodání vody pro tlakovou zkoušku,</v>
      </c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36">
        <v>17</v>
      </c>
      <c r="B57" s="237" t="s">
        <v>187</v>
      </c>
      <c r="C57" s="255" t="s">
        <v>188</v>
      </c>
      <c r="D57" s="238" t="s">
        <v>175</v>
      </c>
      <c r="E57" s="239">
        <v>203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21</v>
      </c>
      <c r="M57" s="241">
        <f>G57*(1+L57/100)</f>
        <v>0</v>
      </c>
      <c r="N57" s="239">
        <v>0</v>
      </c>
      <c r="O57" s="239">
        <f>ROUND(E57*N57,2)</f>
        <v>0</v>
      </c>
      <c r="P57" s="239">
        <v>0</v>
      </c>
      <c r="Q57" s="239">
        <f>ROUND(E57*P57,2)</f>
        <v>0</v>
      </c>
      <c r="R57" s="241" t="s">
        <v>157</v>
      </c>
      <c r="S57" s="241" t="s">
        <v>120</v>
      </c>
      <c r="T57" s="242" t="s">
        <v>120</v>
      </c>
      <c r="U57" s="225">
        <v>0.21</v>
      </c>
      <c r="V57" s="225">
        <f>ROUND(E57*U57,2)</f>
        <v>42.63</v>
      </c>
      <c r="W57" s="225"/>
      <c r="X57" s="225" t="s">
        <v>121</v>
      </c>
      <c r="Y57" s="225" t="s">
        <v>122</v>
      </c>
      <c r="Z57" s="215"/>
      <c r="AA57" s="215"/>
      <c r="AB57" s="215"/>
      <c r="AC57" s="215"/>
      <c r="AD57" s="215"/>
      <c r="AE57" s="215"/>
      <c r="AF57" s="215"/>
      <c r="AG57" s="215" t="s">
        <v>123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2" x14ac:dyDescent="0.2">
      <c r="A58" s="222"/>
      <c r="B58" s="223"/>
      <c r="C58" s="256" t="s">
        <v>189</v>
      </c>
      <c r="D58" s="244"/>
      <c r="E58" s="244"/>
      <c r="F58" s="244"/>
      <c r="G58" s="244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5"/>
      <c r="AA58" s="215"/>
      <c r="AB58" s="215"/>
      <c r="AC58" s="215"/>
      <c r="AD58" s="215"/>
      <c r="AE58" s="215"/>
      <c r="AF58" s="215"/>
      <c r="AG58" s="215" t="s">
        <v>125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43" t="str">
        <f>C58</f>
        <v>napuštění a vypuštění vody, dodání vody a desinfekčního prostředku, náklady na bakteriologický rozbor vody,</v>
      </c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36">
        <v>18</v>
      </c>
      <c r="B59" s="237" t="s">
        <v>190</v>
      </c>
      <c r="C59" s="255" t="s">
        <v>191</v>
      </c>
      <c r="D59" s="238" t="s">
        <v>175</v>
      </c>
      <c r="E59" s="239">
        <v>69</v>
      </c>
      <c r="F59" s="240"/>
      <c r="G59" s="241">
        <f>ROUND(E59*F59,2)</f>
        <v>0</v>
      </c>
      <c r="H59" s="240"/>
      <c r="I59" s="241">
        <f>ROUND(E59*H59,2)</f>
        <v>0</v>
      </c>
      <c r="J59" s="240"/>
      <c r="K59" s="241">
        <f>ROUND(E59*J59,2)</f>
        <v>0</v>
      </c>
      <c r="L59" s="241">
        <v>21</v>
      </c>
      <c r="M59" s="241">
        <f>G59*(1+L59/100)</f>
        <v>0</v>
      </c>
      <c r="N59" s="239">
        <v>5.0000000000000002E-5</v>
      </c>
      <c r="O59" s="239">
        <f>ROUND(E59*N59,2)</f>
        <v>0</v>
      </c>
      <c r="P59" s="239">
        <v>0</v>
      </c>
      <c r="Q59" s="239">
        <f>ROUND(E59*P59,2)</f>
        <v>0</v>
      </c>
      <c r="R59" s="241" t="s">
        <v>157</v>
      </c>
      <c r="S59" s="241" t="s">
        <v>120</v>
      </c>
      <c r="T59" s="242" t="s">
        <v>120</v>
      </c>
      <c r="U59" s="225">
        <v>3.4000000000000002E-2</v>
      </c>
      <c r="V59" s="225">
        <f>ROUND(E59*U59,2)</f>
        <v>2.35</v>
      </c>
      <c r="W59" s="225"/>
      <c r="X59" s="225" t="s">
        <v>121</v>
      </c>
      <c r="Y59" s="225" t="s">
        <v>122</v>
      </c>
      <c r="Z59" s="215"/>
      <c r="AA59" s="215"/>
      <c r="AB59" s="215"/>
      <c r="AC59" s="215"/>
      <c r="AD59" s="215"/>
      <c r="AE59" s="215"/>
      <c r="AF59" s="215"/>
      <c r="AG59" s="215" t="s">
        <v>123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2" x14ac:dyDescent="0.2">
      <c r="A60" s="222"/>
      <c r="B60" s="223"/>
      <c r="C60" s="258" t="s">
        <v>192</v>
      </c>
      <c r="D60" s="226"/>
      <c r="E60" s="227">
        <v>69</v>
      </c>
      <c r="F60" s="225"/>
      <c r="G60" s="225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5"/>
      <c r="AA60" s="215"/>
      <c r="AB60" s="215"/>
      <c r="AC60" s="215"/>
      <c r="AD60" s="215"/>
      <c r="AE60" s="215"/>
      <c r="AF60" s="215"/>
      <c r="AG60" s="215" t="s">
        <v>132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36">
        <v>19</v>
      </c>
      <c r="B61" s="237" t="s">
        <v>193</v>
      </c>
      <c r="C61" s="255" t="s">
        <v>194</v>
      </c>
      <c r="D61" s="238" t="s">
        <v>195</v>
      </c>
      <c r="E61" s="239">
        <v>1</v>
      </c>
      <c r="F61" s="240"/>
      <c r="G61" s="241">
        <f>ROUND(E61*F61,2)</f>
        <v>0</v>
      </c>
      <c r="H61" s="240"/>
      <c r="I61" s="241">
        <f>ROUND(E61*H61,2)</f>
        <v>0</v>
      </c>
      <c r="J61" s="240"/>
      <c r="K61" s="241">
        <f>ROUND(E61*J61,2)</f>
        <v>0</v>
      </c>
      <c r="L61" s="241">
        <v>21</v>
      </c>
      <c r="M61" s="241">
        <f>G61*(1+L61/100)</f>
        <v>0</v>
      </c>
      <c r="N61" s="239">
        <v>0</v>
      </c>
      <c r="O61" s="239">
        <f>ROUND(E61*N61,2)</f>
        <v>0</v>
      </c>
      <c r="P61" s="239">
        <v>0</v>
      </c>
      <c r="Q61" s="239">
        <f>ROUND(E61*P61,2)</f>
        <v>0</v>
      </c>
      <c r="R61" s="241"/>
      <c r="S61" s="241" t="s">
        <v>196</v>
      </c>
      <c r="T61" s="242" t="s">
        <v>197</v>
      </c>
      <c r="U61" s="225">
        <v>0</v>
      </c>
      <c r="V61" s="225">
        <f>ROUND(E61*U61,2)</f>
        <v>0</v>
      </c>
      <c r="W61" s="225"/>
      <c r="X61" s="225" t="s">
        <v>121</v>
      </c>
      <c r="Y61" s="225" t="s">
        <v>122</v>
      </c>
      <c r="Z61" s="215"/>
      <c r="AA61" s="215"/>
      <c r="AB61" s="215"/>
      <c r="AC61" s="215"/>
      <c r="AD61" s="215"/>
      <c r="AE61" s="215"/>
      <c r="AF61" s="215"/>
      <c r="AG61" s="215" t="s">
        <v>123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2" x14ac:dyDescent="0.2">
      <c r="A62" s="222"/>
      <c r="B62" s="223"/>
      <c r="C62" s="260" t="s">
        <v>198</v>
      </c>
      <c r="D62" s="253"/>
      <c r="E62" s="253"/>
      <c r="F62" s="253"/>
      <c r="G62" s="253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127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3" x14ac:dyDescent="0.2">
      <c r="A63" s="222"/>
      <c r="B63" s="223"/>
      <c r="C63" s="257" t="s">
        <v>199</v>
      </c>
      <c r="D63" s="245"/>
      <c r="E63" s="245"/>
      <c r="F63" s="245"/>
      <c r="G63" s="24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127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">
      <c r="A64" s="222"/>
      <c r="B64" s="223"/>
      <c r="C64" s="257" t="s">
        <v>200</v>
      </c>
      <c r="D64" s="245"/>
      <c r="E64" s="245"/>
      <c r="F64" s="245"/>
      <c r="G64" s="24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127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3" x14ac:dyDescent="0.2">
      <c r="A65" s="222"/>
      <c r="B65" s="223"/>
      <c r="C65" s="257" t="s">
        <v>201</v>
      </c>
      <c r="D65" s="245"/>
      <c r="E65" s="245"/>
      <c r="F65" s="245"/>
      <c r="G65" s="24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5"/>
      <c r="AA65" s="215"/>
      <c r="AB65" s="215"/>
      <c r="AC65" s="215"/>
      <c r="AD65" s="215"/>
      <c r="AE65" s="215"/>
      <c r="AF65" s="215"/>
      <c r="AG65" s="215" t="s">
        <v>127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36">
        <v>20</v>
      </c>
      <c r="B66" s="237" t="s">
        <v>202</v>
      </c>
      <c r="C66" s="255" t="s">
        <v>203</v>
      </c>
      <c r="D66" s="238" t="s">
        <v>181</v>
      </c>
      <c r="E66" s="239">
        <v>1</v>
      </c>
      <c r="F66" s="240"/>
      <c r="G66" s="241">
        <f>ROUND(E66*F66,2)</f>
        <v>0</v>
      </c>
      <c r="H66" s="240"/>
      <c r="I66" s="241">
        <f>ROUND(E66*H66,2)</f>
        <v>0</v>
      </c>
      <c r="J66" s="240"/>
      <c r="K66" s="241">
        <f>ROUND(E66*J66,2)</f>
        <v>0</v>
      </c>
      <c r="L66" s="241">
        <v>21</v>
      </c>
      <c r="M66" s="241">
        <f>G66*(1+L66/100)</f>
        <v>0</v>
      </c>
      <c r="N66" s="239">
        <v>0</v>
      </c>
      <c r="O66" s="239">
        <f>ROUND(E66*N66,2)</f>
        <v>0</v>
      </c>
      <c r="P66" s="239">
        <v>0</v>
      </c>
      <c r="Q66" s="239">
        <f>ROUND(E66*P66,2)</f>
        <v>0</v>
      </c>
      <c r="R66" s="241"/>
      <c r="S66" s="241" t="s">
        <v>196</v>
      </c>
      <c r="T66" s="242" t="s">
        <v>197</v>
      </c>
      <c r="U66" s="225">
        <v>0</v>
      </c>
      <c r="V66" s="225">
        <f>ROUND(E66*U66,2)</f>
        <v>0</v>
      </c>
      <c r="W66" s="225"/>
      <c r="X66" s="225" t="s">
        <v>121</v>
      </c>
      <c r="Y66" s="225" t="s">
        <v>122</v>
      </c>
      <c r="Z66" s="215"/>
      <c r="AA66" s="215"/>
      <c r="AB66" s="215"/>
      <c r="AC66" s="215"/>
      <c r="AD66" s="215"/>
      <c r="AE66" s="215"/>
      <c r="AF66" s="215"/>
      <c r="AG66" s="215" t="s">
        <v>123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2" x14ac:dyDescent="0.2">
      <c r="A67" s="222"/>
      <c r="B67" s="223"/>
      <c r="C67" s="260" t="s">
        <v>204</v>
      </c>
      <c r="D67" s="253"/>
      <c r="E67" s="253"/>
      <c r="F67" s="253"/>
      <c r="G67" s="253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5"/>
      <c r="AA67" s="215"/>
      <c r="AB67" s="215"/>
      <c r="AC67" s="215"/>
      <c r="AD67" s="215"/>
      <c r="AE67" s="215"/>
      <c r="AF67" s="215"/>
      <c r="AG67" s="215" t="s">
        <v>127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3" x14ac:dyDescent="0.2">
      <c r="A68" s="222"/>
      <c r="B68" s="223"/>
      <c r="C68" s="257" t="s">
        <v>205</v>
      </c>
      <c r="D68" s="245"/>
      <c r="E68" s="245"/>
      <c r="F68" s="245"/>
      <c r="G68" s="24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127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36">
        <v>21</v>
      </c>
      <c r="B69" s="237" t="s">
        <v>206</v>
      </c>
      <c r="C69" s="255" t="s">
        <v>207</v>
      </c>
      <c r="D69" s="238" t="s">
        <v>181</v>
      </c>
      <c r="E69" s="239">
        <v>1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21</v>
      </c>
      <c r="M69" s="241">
        <f>G69*(1+L69/100)</f>
        <v>0</v>
      </c>
      <c r="N69" s="239">
        <v>0</v>
      </c>
      <c r="O69" s="239">
        <f>ROUND(E69*N69,2)</f>
        <v>0</v>
      </c>
      <c r="P69" s="239">
        <v>0</v>
      </c>
      <c r="Q69" s="239">
        <f>ROUND(E69*P69,2)</f>
        <v>0</v>
      </c>
      <c r="R69" s="241"/>
      <c r="S69" s="241" t="s">
        <v>196</v>
      </c>
      <c r="T69" s="242" t="s">
        <v>197</v>
      </c>
      <c r="U69" s="225">
        <v>0</v>
      </c>
      <c r="V69" s="225">
        <f>ROUND(E69*U69,2)</f>
        <v>0</v>
      </c>
      <c r="W69" s="225"/>
      <c r="X69" s="225" t="s">
        <v>121</v>
      </c>
      <c r="Y69" s="225" t="s">
        <v>122</v>
      </c>
      <c r="Z69" s="215"/>
      <c r="AA69" s="215"/>
      <c r="AB69" s="215"/>
      <c r="AC69" s="215"/>
      <c r="AD69" s="215"/>
      <c r="AE69" s="215"/>
      <c r="AF69" s="215"/>
      <c r="AG69" s="215" t="s">
        <v>123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2" x14ac:dyDescent="0.2">
      <c r="A70" s="222"/>
      <c r="B70" s="223"/>
      <c r="C70" s="260" t="s">
        <v>204</v>
      </c>
      <c r="D70" s="253"/>
      <c r="E70" s="253"/>
      <c r="F70" s="253"/>
      <c r="G70" s="253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5"/>
      <c r="AA70" s="215"/>
      <c r="AB70" s="215"/>
      <c r="AC70" s="215"/>
      <c r="AD70" s="215"/>
      <c r="AE70" s="215"/>
      <c r="AF70" s="215"/>
      <c r="AG70" s="215" t="s">
        <v>127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3" x14ac:dyDescent="0.2">
      <c r="A71" s="222"/>
      <c r="B71" s="223"/>
      <c r="C71" s="257" t="s">
        <v>208</v>
      </c>
      <c r="D71" s="245"/>
      <c r="E71" s="245"/>
      <c r="F71" s="245"/>
      <c r="G71" s="245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127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43" t="str">
        <f>C71</f>
        <v>- montáž odbočky na potrubí včetně dodávky a montáže odbočných armatur a napojení na stávající potrubí</v>
      </c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46">
        <v>22</v>
      </c>
      <c r="B72" s="247" t="s">
        <v>209</v>
      </c>
      <c r="C72" s="259" t="s">
        <v>210</v>
      </c>
      <c r="D72" s="248" t="s">
        <v>195</v>
      </c>
      <c r="E72" s="249">
        <v>1</v>
      </c>
      <c r="F72" s="250"/>
      <c r="G72" s="251">
        <f>ROUND(E72*F72,2)</f>
        <v>0</v>
      </c>
      <c r="H72" s="250"/>
      <c r="I72" s="251">
        <f>ROUND(E72*H72,2)</f>
        <v>0</v>
      </c>
      <c r="J72" s="250"/>
      <c r="K72" s="251">
        <f>ROUND(E72*J72,2)</f>
        <v>0</v>
      </c>
      <c r="L72" s="251">
        <v>21</v>
      </c>
      <c r="M72" s="251">
        <f>G72*(1+L72/100)</f>
        <v>0</v>
      </c>
      <c r="N72" s="249">
        <v>0</v>
      </c>
      <c r="O72" s="249">
        <f>ROUND(E72*N72,2)</f>
        <v>0</v>
      </c>
      <c r="P72" s="249">
        <v>0</v>
      </c>
      <c r="Q72" s="249">
        <f>ROUND(E72*P72,2)</f>
        <v>0</v>
      </c>
      <c r="R72" s="251"/>
      <c r="S72" s="251" t="s">
        <v>196</v>
      </c>
      <c r="T72" s="252" t="s">
        <v>197</v>
      </c>
      <c r="U72" s="225">
        <v>0</v>
      </c>
      <c r="V72" s="225">
        <f>ROUND(E72*U72,2)</f>
        <v>0</v>
      </c>
      <c r="W72" s="225"/>
      <c r="X72" s="225" t="s">
        <v>121</v>
      </c>
      <c r="Y72" s="225" t="s">
        <v>122</v>
      </c>
      <c r="Z72" s="215"/>
      <c r="AA72" s="215"/>
      <c r="AB72" s="215"/>
      <c r="AC72" s="215"/>
      <c r="AD72" s="215"/>
      <c r="AE72" s="215"/>
      <c r="AF72" s="215"/>
      <c r="AG72" s="215" t="s">
        <v>123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36">
        <v>23</v>
      </c>
      <c r="B73" s="237" t="s">
        <v>211</v>
      </c>
      <c r="C73" s="255" t="s">
        <v>212</v>
      </c>
      <c r="D73" s="238" t="s">
        <v>195</v>
      </c>
      <c r="E73" s="239">
        <v>1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21</v>
      </c>
      <c r="M73" s="241">
        <f>G73*(1+L73/100)</f>
        <v>0</v>
      </c>
      <c r="N73" s="239">
        <v>0</v>
      </c>
      <c r="O73" s="239">
        <f>ROUND(E73*N73,2)</f>
        <v>0</v>
      </c>
      <c r="P73" s="239">
        <v>0</v>
      </c>
      <c r="Q73" s="239">
        <f>ROUND(E73*P73,2)</f>
        <v>0</v>
      </c>
      <c r="R73" s="241"/>
      <c r="S73" s="241" t="s">
        <v>196</v>
      </c>
      <c r="T73" s="242" t="s">
        <v>197</v>
      </c>
      <c r="U73" s="225">
        <v>0</v>
      </c>
      <c r="V73" s="225">
        <f>ROUND(E73*U73,2)</f>
        <v>0</v>
      </c>
      <c r="W73" s="225"/>
      <c r="X73" s="225" t="s">
        <v>121</v>
      </c>
      <c r="Y73" s="225" t="s">
        <v>122</v>
      </c>
      <c r="Z73" s="215"/>
      <c r="AA73" s="215"/>
      <c r="AB73" s="215"/>
      <c r="AC73" s="215"/>
      <c r="AD73" s="215"/>
      <c r="AE73" s="215"/>
      <c r="AF73" s="215"/>
      <c r="AG73" s="215" t="s">
        <v>123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2" x14ac:dyDescent="0.2">
      <c r="A74" s="222"/>
      <c r="B74" s="223"/>
      <c r="C74" s="260" t="s">
        <v>213</v>
      </c>
      <c r="D74" s="253"/>
      <c r="E74" s="253"/>
      <c r="F74" s="253"/>
      <c r="G74" s="253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5"/>
      <c r="AA74" s="215"/>
      <c r="AB74" s="215"/>
      <c r="AC74" s="215"/>
      <c r="AD74" s="215"/>
      <c r="AE74" s="215"/>
      <c r="AF74" s="215"/>
      <c r="AG74" s="215" t="s">
        <v>127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3" x14ac:dyDescent="0.2">
      <c r="A75" s="222"/>
      <c r="B75" s="223"/>
      <c r="C75" s="257" t="s">
        <v>214</v>
      </c>
      <c r="D75" s="245"/>
      <c r="E75" s="245"/>
      <c r="F75" s="245"/>
      <c r="G75" s="24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5"/>
      <c r="AA75" s="215"/>
      <c r="AB75" s="215"/>
      <c r="AC75" s="215"/>
      <c r="AD75" s="215"/>
      <c r="AE75" s="215"/>
      <c r="AF75" s="215"/>
      <c r="AG75" s="215" t="s">
        <v>127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3" x14ac:dyDescent="0.2">
      <c r="A76" s="222"/>
      <c r="B76" s="223"/>
      <c r="C76" s="257" t="s">
        <v>215</v>
      </c>
      <c r="D76" s="245"/>
      <c r="E76" s="245"/>
      <c r="F76" s="245"/>
      <c r="G76" s="24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127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3" x14ac:dyDescent="0.2">
      <c r="A77" s="222"/>
      <c r="B77" s="223"/>
      <c r="C77" s="257" t="s">
        <v>216</v>
      </c>
      <c r="D77" s="245"/>
      <c r="E77" s="245"/>
      <c r="F77" s="245"/>
      <c r="G77" s="24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5"/>
      <c r="AA77" s="215"/>
      <c r="AB77" s="215"/>
      <c r="AC77" s="215"/>
      <c r="AD77" s="215"/>
      <c r="AE77" s="215"/>
      <c r="AF77" s="215"/>
      <c r="AG77" s="215" t="s">
        <v>127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3" x14ac:dyDescent="0.2">
      <c r="A78" s="222"/>
      <c r="B78" s="223"/>
      <c r="C78" s="257" t="s">
        <v>217</v>
      </c>
      <c r="D78" s="245"/>
      <c r="E78" s="245"/>
      <c r="F78" s="245"/>
      <c r="G78" s="245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5"/>
      <c r="AA78" s="215"/>
      <c r="AB78" s="215"/>
      <c r="AC78" s="215"/>
      <c r="AD78" s="215"/>
      <c r="AE78" s="215"/>
      <c r="AF78" s="215"/>
      <c r="AG78" s="215" t="s">
        <v>127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3" x14ac:dyDescent="0.2">
      <c r="A79" s="222"/>
      <c r="B79" s="223"/>
      <c r="C79" s="257" t="s">
        <v>218</v>
      </c>
      <c r="D79" s="245"/>
      <c r="E79" s="245"/>
      <c r="F79" s="245"/>
      <c r="G79" s="24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5"/>
      <c r="AA79" s="215"/>
      <c r="AB79" s="215"/>
      <c r="AC79" s="215"/>
      <c r="AD79" s="215"/>
      <c r="AE79" s="215"/>
      <c r="AF79" s="215"/>
      <c r="AG79" s="215" t="s">
        <v>127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ht="22.5" outlineLevel="1" x14ac:dyDescent="0.2">
      <c r="A80" s="236">
        <v>24</v>
      </c>
      <c r="B80" s="237" t="s">
        <v>219</v>
      </c>
      <c r="C80" s="255" t="s">
        <v>220</v>
      </c>
      <c r="D80" s="238" t="s">
        <v>175</v>
      </c>
      <c r="E80" s="239">
        <v>219.45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21</v>
      </c>
      <c r="M80" s="241">
        <f>G80*(1+L80/100)</f>
        <v>0</v>
      </c>
      <c r="N80" s="239">
        <v>4.0800000000000003E-3</v>
      </c>
      <c r="O80" s="239">
        <f>ROUND(E80*N80,2)</f>
        <v>0.9</v>
      </c>
      <c r="P80" s="239">
        <v>0</v>
      </c>
      <c r="Q80" s="239">
        <f>ROUND(E80*P80,2)</f>
        <v>0</v>
      </c>
      <c r="R80" s="241" t="s">
        <v>221</v>
      </c>
      <c r="S80" s="241" t="s">
        <v>120</v>
      </c>
      <c r="T80" s="242" t="s">
        <v>120</v>
      </c>
      <c r="U80" s="225">
        <v>0</v>
      </c>
      <c r="V80" s="225">
        <f>ROUND(E80*U80,2)</f>
        <v>0</v>
      </c>
      <c r="W80" s="225"/>
      <c r="X80" s="225" t="s">
        <v>222</v>
      </c>
      <c r="Y80" s="225" t="s">
        <v>122</v>
      </c>
      <c r="Z80" s="215"/>
      <c r="AA80" s="215"/>
      <c r="AB80" s="215"/>
      <c r="AC80" s="215"/>
      <c r="AD80" s="215"/>
      <c r="AE80" s="215"/>
      <c r="AF80" s="215"/>
      <c r="AG80" s="215" t="s">
        <v>223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2" x14ac:dyDescent="0.2">
      <c r="A81" s="222"/>
      <c r="B81" s="223"/>
      <c r="C81" s="258" t="s">
        <v>224</v>
      </c>
      <c r="D81" s="226"/>
      <c r="E81" s="227">
        <v>213.15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5"/>
      <c r="AA81" s="215"/>
      <c r="AB81" s="215"/>
      <c r="AC81" s="215"/>
      <c r="AD81" s="215"/>
      <c r="AE81" s="215"/>
      <c r="AF81" s="215"/>
      <c r="AG81" s="215" t="s">
        <v>132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3" x14ac:dyDescent="0.2">
      <c r="A82" s="222"/>
      <c r="B82" s="223"/>
      <c r="C82" s="258" t="s">
        <v>225</v>
      </c>
      <c r="D82" s="226"/>
      <c r="E82" s="227">
        <v>6.3</v>
      </c>
      <c r="F82" s="225"/>
      <c r="G82" s="225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5"/>
      <c r="AA82" s="215"/>
      <c r="AB82" s="215"/>
      <c r="AC82" s="215"/>
      <c r="AD82" s="215"/>
      <c r="AE82" s="215"/>
      <c r="AF82" s="215"/>
      <c r="AG82" s="215" t="s">
        <v>132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1" x14ac:dyDescent="0.2">
      <c r="A83" s="246">
        <v>25</v>
      </c>
      <c r="B83" s="247" t="s">
        <v>226</v>
      </c>
      <c r="C83" s="259" t="s">
        <v>227</v>
      </c>
      <c r="D83" s="248" t="s">
        <v>181</v>
      </c>
      <c r="E83" s="249">
        <v>4</v>
      </c>
      <c r="F83" s="250"/>
      <c r="G83" s="251">
        <f>ROUND(E83*F83,2)</f>
        <v>0</v>
      </c>
      <c r="H83" s="250"/>
      <c r="I83" s="251">
        <f>ROUND(E83*H83,2)</f>
        <v>0</v>
      </c>
      <c r="J83" s="250"/>
      <c r="K83" s="251">
        <f>ROUND(E83*J83,2)</f>
        <v>0</v>
      </c>
      <c r="L83" s="251">
        <v>21</v>
      </c>
      <c r="M83" s="251">
        <f>G83*(1+L83/100)</f>
        <v>0</v>
      </c>
      <c r="N83" s="249">
        <v>1.2899999999999999E-3</v>
      </c>
      <c r="O83" s="249">
        <f>ROUND(E83*N83,2)</f>
        <v>0.01</v>
      </c>
      <c r="P83" s="249">
        <v>0</v>
      </c>
      <c r="Q83" s="249">
        <f>ROUND(E83*P83,2)</f>
        <v>0</v>
      </c>
      <c r="R83" s="251" t="s">
        <v>221</v>
      </c>
      <c r="S83" s="251" t="s">
        <v>120</v>
      </c>
      <c r="T83" s="252" t="s">
        <v>120</v>
      </c>
      <c r="U83" s="225">
        <v>0</v>
      </c>
      <c r="V83" s="225">
        <f>ROUND(E83*U83,2)</f>
        <v>0</v>
      </c>
      <c r="W83" s="225"/>
      <c r="X83" s="225" t="s">
        <v>222</v>
      </c>
      <c r="Y83" s="225" t="s">
        <v>122</v>
      </c>
      <c r="Z83" s="215"/>
      <c r="AA83" s="215"/>
      <c r="AB83" s="215"/>
      <c r="AC83" s="215"/>
      <c r="AD83" s="215"/>
      <c r="AE83" s="215"/>
      <c r="AF83" s="215"/>
      <c r="AG83" s="215" t="s">
        <v>223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2.5" outlineLevel="1" x14ac:dyDescent="0.2">
      <c r="A84" s="246">
        <v>26</v>
      </c>
      <c r="B84" s="247" t="s">
        <v>228</v>
      </c>
      <c r="C84" s="259" t="s">
        <v>229</v>
      </c>
      <c r="D84" s="248" t="s">
        <v>181</v>
      </c>
      <c r="E84" s="249">
        <v>21</v>
      </c>
      <c r="F84" s="250"/>
      <c r="G84" s="251">
        <f>ROUND(E84*F84,2)</f>
        <v>0</v>
      </c>
      <c r="H84" s="250"/>
      <c r="I84" s="251">
        <f>ROUND(E84*H84,2)</f>
        <v>0</v>
      </c>
      <c r="J84" s="250"/>
      <c r="K84" s="251">
        <f>ROUND(E84*J84,2)</f>
        <v>0</v>
      </c>
      <c r="L84" s="251">
        <v>21</v>
      </c>
      <c r="M84" s="251">
        <f>G84*(1+L84/100)</f>
        <v>0</v>
      </c>
      <c r="N84" s="249">
        <v>2.3E-3</v>
      </c>
      <c r="O84" s="249">
        <f>ROUND(E84*N84,2)</f>
        <v>0.05</v>
      </c>
      <c r="P84" s="249">
        <v>0</v>
      </c>
      <c r="Q84" s="249">
        <f>ROUND(E84*P84,2)</f>
        <v>0</v>
      </c>
      <c r="R84" s="251" t="s">
        <v>221</v>
      </c>
      <c r="S84" s="251" t="s">
        <v>120</v>
      </c>
      <c r="T84" s="252" t="s">
        <v>120</v>
      </c>
      <c r="U84" s="225">
        <v>0</v>
      </c>
      <c r="V84" s="225">
        <f>ROUND(E84*U84,2)</f>
        <v>0</v>
      </c>
      <c r="W84" s="225"/>
      <c r="X84" s="225" t="s">
        <v>222</v>
      </c>
      <c r="Y84" s="225" t="s">
        <v>122</v>
      </c>
      <c r="Z84" s="215"/>
      <c r="AA84" s="215"/>
      <c r="AB84" s="215"/>
      <c r="AC84" s="215"/>
      <c r="AD84" s="215"/>
      <c r="AE84" s="215"/>
      <c r="AF84" s="215"/>
      <c r="AG84" s="215" t="s">
        <v>223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ht="22.5" outlineLevel="1" x14ac:dyDescent="0.2">
      <c r="A85" s="246">
        <v>27</v>
      </c>
      <c r="B85" s="247" t="s">
        <v>230</v>
      </c>
      <c r="C85" s="259" t="s">
        <v>231</v>
      </c>
      <c r="D85" s="248" t="s">
        <v>181</v>
      </c>
      <c r="E85" s="249">
        <v>50</v>
      </c>
      <c r="F85" s="250"/>
      <c r="G85" s="251">
        <f>ROUND(E85*F85,2)</f>
        <v>0</v>
      </c>
      <c r="H85" s="250"/>
      <c r="I85" s="251">
        <f>ROUND(E85*H85,2)</f>
        <v>0</v>
      </c>
      <c r="J85" s="250"/>
      <c r="K85" s="251">
        <f>ROUND(E85*J85,2)</f>
        <v>0</v>
      </c>
      <c r="L85" s="251">
        <v>21</v>
      </c>
      <c r="M85" s="251">
        <f>G85*(1+L85/100)</f>
        <v>0</v>
      </c>
      <c r="N85" s="249">
        <v>6.4999999999999997E-4</v>
      </c>
      <c r="O85" s="249">
        <f>ROUND(E85*N85,2)</f>
        <v>0.03</v>
      </c>
      <c r="P85" s="249">
        <v>0</v>
      </c>
      <c r="Q85" s="249">
        <f>ROUND(E85*P85,2)</f>
        <v>0</v>
      </c>
      <c r="R85" s="251" t="s">
        <v>221</v>
      </c>
      <c r="S85" s="251" t="s">
        <v>120</v>
      </c>
      <c r="T85" s="252" t="s">
        <v>120</v>
      </c>
      <c r="U85" s="225">
        <v>0</v>
      </c>
      <c r="V85" s="225">
        <f>ROUND(E85*U85,2)</f>
        <v>0</v>
      </c>
      <c r="W85" s="225"/>
      <c r="X85" s="225" t="s">
        <v>222</v>
      </c>
      <c r="Y85" s="225" t="s">
        <v>122</v>
      </c>
      <c r="Z85" s="215"/>
      <c r="AA85" s="215"/>
      <c r="AB85" s="215"/>
      <c r="AC85" s="215"/>
      <c r="AD85" s="215"/>
      <c r="AE85" s="215"/>
      <c r="AF85" s="215"/>
      <c r="AG85" s="215" t="s">
        <v>223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45" outlineLevel="1" x14ac:dyDescent="0.2">
      <c r="A86" s="246">
        <v>28</v>
      </c>
      <c r="B86" s="247" t="s">
        <v>232</v>
      </c>
      <c r="C86" s="259" t="s">
        <v>233</v>
      </c>
      <c r="D86" s="248" t="s">
        <v>181</v>
      </c>
      <c r="E86" s="249">
        <v>1</v>
      </c>
      <c r="F86" s="250"/>
      <c r="G86" s="251">
        <f>ROUND(E86*F86,2)</f>
        <v>0</v>
      </c>
      <c r="H86" s="250"/>
      <c r="I86" s="251">
        <f>ROUND(E86*H86,2)</f>
        <v>0</v>
      </c>
      <c r="J86" s="250"/>
      <c r="K86" s="251">
        <f>ROUND(E86*J86,2)</f>
        <v>0</v>
      </c>
      <c r="L86" s="251">
        <v>21</v>
      </c>
      <c r="M86" s="251">
        <f>G86*(1+L86/100)</f>
        <v>0</v>
      </c>
      <c r="N86" s="249">
        <v>2.4500000000000001E-2</v>
      </c>
      <c r="O86" s="249">
        <f>ROUND(E86*N86,2)</f>
        <v>0.02</v>
      </c>
      <c r="P86" s="249">
        <v>0</v>
      </c>
      <c r="Q86" s="249">
        <f>ROUND(E86*P86,2)</f>
        <v>0</v>
      </c>
      <c r="R86" s="251" t="s">
        <v>221</v>
      </c>
      <c r="S86" s="251" t="s">
        <v>120</v>
      </c>
      <c r="T86" s="252" t="s">
        <v>120</v>
      </c>
      <c r="U86" s="225">
        <v>0</v>
      </c>
      <c r="V86" s="225">
        <f>ROUND(E86*U86,2)</f>
        <v>0</v>
      </c>
      <c r="W86" s="225"/>
      <c r="X86" s="225" t="s">
        <v>222</v>
      </c>
      <c r="Y86" s="225" t="s">
        <v>122</v>
      </c>
      <c r="Z86" s="215"/>
      <c r="AA86" s="215"/>
      <c r="AB86" s="215"/>
      <c r="AC86" s="215"/>
      <c r="AD86" s="215"/>
      <c r="AE86" s="215"/>
      <c r="AF86" s="215"/>
      <c r="AG86" s="215" t="s">
        <v>223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36">
        <v>29</v>
      </c>
      <c r="B87" s="237" t="s">
        <v>234</v>
      </c>
      <c r="C87" s="255" t="s">
        <v>235</v>
      </c>
      <c r="D87" s="238" t="s">
        <v>236</v>
      </c>
      <c r="E87" s="239">
        <v>25000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21</v>
      </c>
      <c r="M87" s="241">
        <f>G87*(1+L87/100)</f>
        <v>0</v>
      </c>
      <c r="N87" s="239">
        <v>0</v>
      </c>
      <c r="O87" s="239">
        <f>ROUND(E87*N87,2)</f>
        <v>0</v>
      </c>
      <c r="P87" s="239">
        <v>0</v>
      </c>
      <c r="Q87" s="239">
        <f>ROUND(E87*P87,2)</f>
        <v>0</v>
      </c>
      <c r="R87" s="241" t="s">
        <v>221</v>
      </c>
      <c r="S87" s="241" t="s">
        <v>120</v>
      </c>
      <c r="T87" s="242" t="s">
        <v>120</v>
      </c>
      <c r="U87" s="225">
        <v>0</v>
      </c>
      <c r="V87" s="225">
        <f>ROUND(E87*U87,2)</f>
        <v>0</v>
      </c>
      <c r="W87" s="225"/>
      <c r="X87" s="225" t="s">
        <v>222</v>
      </c>
      <c r="Y87" s="225" t="s">
        <v>122</v>
      </c>
      <c r="Z87" s="215"/>
      <c r="AA87" s="215"/>
      <c r="AB87" s="215"/>
      <c r="AC87" s="215"/>
      <c r="AD87" s="215"/>
      <c r="AE87" s="215"/>
      <c r="AF87" s="215"/>
      <c r="AG87" s="215" t="s">
        <v>223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2" x14ac:dyDescent="0.2">
      <c r="A88" s="222"/>
      <c r="B88" s="223"/>
      <c r="C88" s="260" t="s">
        <v>204</v>
      </c>
      <c r="D88" s="253"/>
      <c r="E88" s="253"/>
      <c r="F88" s="253"/>
      <c r="G88" s="253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5"/>
      <c r="AA88" s="215"/>
      <c r="AB88" s="215"/>
      <c r="AC88" s="215"/>
      <c r="AD88" s="215"/>
      <c r="AE88" s="215"/>
      <c r="AF88" s="215"/>
      <c r="AG88" s="215" t="s">
        <v>127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ht="22.5" outlineLevel="3" x14ac:dyDescent="0.2">
      <c r="A89" s="222"/>
      <c r="B89" s="223"/>
      <c r="C89" s="257" t="s">
        <v>237</v>
      </c>
      <c r="D89" s="245"/>
      <c r="E89" s="245"/>
      <c r="F89" s="245"/>
      <c r="G89" s="245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127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43" t="str">
        <f>C89</f>
        <v>- dodávku a montáž 4ks přírubových tvarovek na potrubí PE100 PN16 125*11,4mm (napojení na stávající potrubí, napojení na prostup přes stěnu, napojení odběrného potrubí na kloub odběrného potrubí)</v>
      </c>
      <c r="BB89" s="215"/>
      <c r="BC89" s="215"/>
      <c r="BD89" s="215"/>
      <c r="BE89" s="215"/>
      <c r="BF89" s="215"/>
      <c r="BG89" s="215"/>
      <c r="BH89" s="215"/>
    </row>
    <row r="90" spans="1:60" outlineLevel="3" x14ac:dyDescent="0.2">
      <c r="A90" s="222"/>
      <c r="B90" s="223"/>
      <c r="C90" s="257" t="s">
        <v>238</v>
      </c>
      <c r="D90" s="245"/>
      <c r="E90" s="245"/>
      <c r="F90" s="245"/>
      <c r="G90" s="24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127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x14ac:dyDescent="0.2">
      <c r="A91" s="229" t="s">
        <v>114</v>
      </c>
      <c r="B91" s="230" t="s">
        <v>68</v>
      </c>
      <c r="C91" s="254" t="s">
        <v>69</v>
      </c>
      <c r="D91" s="231"/>
      <c r="E91" s="232"/>
      <c r="F91" s="233"/>
      <c r="G91" s="233">
        <f>SUMIF(AG92:AG97,"&lt;&gt;NOR",G92:G97)</f>
        <v>0</v>
      </c>
      <c r="H91" s="233"/>
      <c r="I91" s="233">
        <f>SUM(I92:I97)</f>
        <v>0</v>
      </c>
      <c r="J91" s="233"/>
      <c r="K91" s="233">
        <f>SUM(K92:K97)</f>
        <v>0</v>
      </c>
      <c r="L91" s="233"/>
      <c r="M91" s="233">
        <f>SUM(M92:M97)</f>
        <v>0</v>
      </c>
      <c r="N91" s="232"/>
      <c r="O91" s="232">
        <f>SUM(O92:O97)</f>
        <v>0</v>
      </c>
      <c r="P91" s="232"/>
      <c r="Q91" s="232">
        <f>SUM(Q92:Q97)</f>
        <v>0</v>
      </c>
      <c r="R91" s="233"/>
      <c r="S91" s="233"/>
      <c r="T91" s="234"/>
      <c r="U91" s="228"/>
      <c r="V91" s="228">
        <f>SUM(V92:V97)</f>
        <v>1.0699999999999998</v>
      </c>
      <c r="W91" s="228"/>
      <c r="X91" s="228"/>
      <c r="Y91" s="228"/>
      <c r="AG91" t="s">
        <v>115</v>
      </c>
    </row>
    <row r="92" spans="1:60" outlineLevel="1" x14ac:dyDescent="0.2">
      <c r="A92" s="236">
        <v>30</v>
      </c>
      <c r="B92" s="237" t="s">
        <v>239</v>
      </c>
      <c r="C92" s="255" t="s">
        <v>240</v>
      </c>
      <c r="D92" s="238" t="s">
        <v>175</v>
      </c>
      <c r="E92" s="239">
        <v>5.35</v>
      </c>
      <c r="F92" s="240"/>
      <c r="G92" s="241">
        <f>ROUND(E92*F92,2)</f>
        <v>0</v>
      </c>
      <c r="H92" s="240"/>
      <c r="I92" s="241">
        <f>ROUND(E92*H92,2)</f>
        <v>0</v>
      </c>
      <c r="J92" s="240"/>
      <c r="K92" s="241">
        <f>ROUND(E92*J92,2)</f>
        <v>0</v>
      </c>
      <c r="L92" s="241">
        <v>21</v>
      </c>
      <c r="M92" s="241">
        <f>G92*(1+L92/100)</f>
        <v>0</v>
      </c>
      <c r="N92" s="239">
        <v>0</v>
      </c>
      <c r="O92" s="239">
        <f>ROUND(E92*N92,2)</f>
        <v>0</v>
      </c>
      <c r="P92" s="239">
        <v>0</v>
      </c>
      <c r="Q92" s="239">
        <f>ROUND(E92*P92,2)</f>
        <v>0</v>
      </c>
      <c r="R92" s="241" t="s">
        <v>241</v>
      </c>
      <c r="S92" s="241" t="s">
        <v>120</v>
      </c>
      <c r="T92" s="242" t="s">
        <v>120</v>
      </c>
      <c r="U92" s="225">
        <v>0.11</v>
      </c>
      <c r="V92" s="225">
        <f>ROUND(E92*U92,2)</f>
        <v>0.59</v>
      </c>
      <c r="W92" s="225"/>
      <c r="X92" s="225" t="s">
        <v>121</v>
      </c>
      <c r="Y92" s="225" t="s">
        <v>122</v>
      </c>
      <c r="Z92" s="215"/>
      <c r="AA92" s="215"/>
      <c r="AB92" s="215"/>
      <c r="AC92" s="215"/>
      <c r="AD92" s="215"/>
      <c r="AE92" s="215"/>
      <c r="AF92" s="215"/>
      <c r="AG92" s="215" t="s">
        <v>123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2" x14ac:dyDescent="0.2">
      <c r="A93" s="222"/>
      <c r="B93" s="223"/>
      <c r="C93" s="256" t="s">
        <v>242</v>
      </c>
      <c r="D93" s="244"/>
      <c r="E93" s="244"/>
      <c r="F93" s="244"/>
      <c r="G93" s="244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125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2" x14ac:dyDescent="0.2">
      <c r="A94" s="222"/>
      <c r="B94" s="223"/>
      <c r="C94" s="258" t="s">
        <v>243</v>
      </c>
      <c r="D94" s="226"/>
      <c r="E94" s="227">
        <v>5.35</v>
      </c>
      <c r="F94" s="225"/>
      <c r="G94" s="22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132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36">
        <v>31</v>
      </c>
      <c r="B95" s="237" t="s">
        <v>244</v>
      </c>
      <c r="C95" s="255" t="s">
        <v>245</v>
      </c>
      <c r="D95" s="238" t="s">
        <v>175</v>
      </c>
      <c r="E95" s="239">
        <v>3.7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21</v>
      </c>
      <c r="M95" s="241">
        <f>G95*(1+L95/100)</f>
        <v>0</v>
      </c>
      <c r="N95" s="239">
        <v>0</v>
      </c>
      <c r="O95" s="239">
        <f>ROUND(E95*N95,2)</f>
        <v>0</v>
      </c>
      <c r="P95" s="239">
        <v>0</v>
      </c>
      <c r="Q95" s="239">
        <f>ROUND(E95*P95,2)</f>
        <v>0</v>
      </c>
      <c r="R95" s="241" t="s">
        <v>241</v>
      </c>
      <c r="S95" s="241" t="s">
        <v>120</v>
      </c>
      <c r="T95" s="242" t="s">
        <v>120</v>
      </c>
      <c r="U95" s="225">
        <v>0.13</v>
      </c>
      <c r="V95" s="225">
        <f>ROUND(E95*U95,2)</f>
        <v>0.48</v>
      </c>
      <c r="W95" s="225"/>
      <c r="X95" s="225" t="s">
        <v>121</v>
      </c>
      <c r="Y95" s="225" t="s">
        <v>122</v>
      </c>
      <c r="Z95" s="215"/>
      <c r="AA95" s="215"/>
      <c r="AB95" s="215"/>
      <c r="AC95" s="215"/>
      <c r="AD95" s="215"/>
      <c r="AE95" s="215"/>
      <c r="AF95" s="215"/>
      <c r="AG95" s="215" t="s">
        <v>123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2" x14ac:dyDescent="0.2">
      <c r="A96" s="222"/>
      <c r="B96" s="223"/>
      <c r="C96" s="256" t="s">
        <v>242</v>
      </c>
      <c r="D96" s="244"/>
      <c r="E96" s="244"/>
      <c r="F96" s="244"/>
      <c r="G96" s="244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125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2" x14ac:dyDescent="0.2">
      <c r="A97" s="222"/>
      <c r="B97" s="223"/>
      <c r="C97" s="258" t="s">
        <v>246</v>
      </c>
      <c r="D97" s="226"/>
      <c r="E97" s="227">
        <v>3.7</v>
      </c>
      <c r="F97" s="225"/>
      <c r="G97" s="22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132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x14ac:dyDescent="0.2">
      <c r="A98" s="229" t="s">
        <v>114</v>
      </c>
      <c r="B98" s="230" t="s">
        <v>70</v>
      </c>
      <c r="C98" s="254" t="s">
        <v>71</v>
      </c>
      <c r="D98" s="231"/>
      <c r="E98" s="232"/>
      <c r="F98" s="233"/>
      <c r="G98" s="233">
        <f>SUMIF(AG99:AG115,"&lt;&gt;NOR",G99:G115)</f>
        <v>0</v>
      </c>
      <c r="H98" s="233"/>
      <c r="I98" s="233">
        <f>SUM(I99:I115)</f>
        <v>0</v>
      </c>
      <c r="J98" s="233"/>
      <c r="K98" s="233">
        <f>SUM(K99:K115)</f>
        <v>0</v>
      </c>
      <c r="L98" s="233"/>
      <c r="M98" s="233">
        <f>SUM(M99:M115)</f>
        <v>0</v>
      </c>
      <c r="N98" s="232"/>
      <c r="O98" s="232">
        <f>SUM(O99:O115)</f>
        <v>0</v>
      </c>
      <c r="P98" s="232"/>
      <c r="Q98" s="232">
        <f>SUM(Q99:Q115)</f>
        <v>0</v>
      </c>
      <c r="R98" s="233"/>
      <c r="S98" s="233"/>
      <c r="T98" s="234"/>
      <c r="U98" s="228"/>
      <c r="V98" s="228">
        <f>SUM(V99:V115)</f>
        <v>129.07</v>
      </c>
      <c r="W98" s="228"/>
      <c r="X98" s="228"/>
      <c r="Y98" s="228"/>
      <c r="AG98" t="s">
        <v>115</v>
      </c>
    </row>
    <row r="99" spans="1:60" outlineLevel="1" x14ac:dyDescent="0.2">
      <c r="A99" s="236">
        <v>32</v>
      </c>
      <c r="B99" s="237" t="s">
        <v>247</v>
      </c>
      <c r="C99" s="255" t="s">
        <v>248</v>
      </c>
      <c r="D99" s="238" t="s">
        <v>249</v>
      </c>
      <c r="E99" s="239">
        <v>104.8</v>
      </c>
      <c r="F99" s="240"/>
      <c r="G99" s="241">
        <f>ROUND(E99*F99,2)</f>
        <v>0</v>
      </c>
      <c r="H99" s="240"/>
      <c r="I99" s="241">
        <f>ROUND(E99*H99,2)</f>
        <v>0</v>
      </c>
      <c r="J99" s="240"/>
      <c r="K99" s="241">
        <f>ROUND(E99*J99,2)</f>
        <v>0</v>
      </c>
      <c r="L99" s="241">
        <v>21</v>
      </c>
      <c r="M99" s="241">
        <f>G99*(1+L99/100)</f>
        <v>0</v>
      </c>
      <c r="N99" s="239">
        <v>0</v>
      </c>
      <c r="O99" s="239">
        <f>ROUND(E99*N99,2)</f>
        <v>0</v>
      </c>
      <c r="P99" s="239">
        <v>0</v>
      </c>
      <c r="Q99" s="239">
        <f>ROUND(E99*P99,2)</f>
        <v>0</v>
      </c>
      <c r="R99" s="241"/>
      <c r="S99" s="241" t="s">
        <v>120</v>
      </c>
      <c r="T99" s="242" t="s">
        <v>120</v>
      </c>
      <c r="U99" s="225">
        <v>6.7000000000000004E-2</v>
      </c>
      <c r="V99" s="225">
        <f>ROUND(E99*U99,2)</f>
        <v>7.02</v>
      </c>
      <c r="W99" s="225"/>
      <c r="X99" s="225" t="s">
        <v>121</v>
      </c>
      <c r="Y99" s="225" t="s">
        <v>122</v>
      </c>
      <c r="Z99" s="215"/>
      <c r="AA99" s="215"/>
      <c r="AB99" s="215"/>
      <c r="AC99" s="215"/>
      <c r="AD99" s="215"/>
      <c r="AE99" s="215"/>
      <c r="AF99" s="215"/>
      <c r="AG99" s="215" t="s">
        <v>123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2" x14ac:dyDescent="0.2">
      <c r="A100" s="222"/>
      <c r="B100" s="223"/>
      <c r="C100" s="258" t="s">
        <v>250</v>
      </c>
      <c r="D100" s="226"/>
      <c r="E100" s="227">
        <v>36.369999999999997</v>
      </c>
      <c r="F100" s="225"/>
      <c r="G100" s="225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5"/>
      <c r="AA100" s="215"/>
      <c r="AB100" s="215"/>
      <c r="AC100" s="215"/>
      <c r="AD100" s="215"/>
      <c r="AE100" s="215"/>
      <c r="AF100" s="215"/>
      <c r="AG100" s="215" t="s">
        <v>132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3" x14ac:dyDescent="0.2">
      <c r="A101" s="222"/>
      <c r="B101" s="223"/>
      <c r="C101" s="258" t="s">
        <v>251</v>
      </c>
      <c r="D101" s="226"/>
      <c r="E101" s="227">
        <v>52.18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132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3" x14ac:dyDescent="0.2">
      <c r="A102" s="222"/>
      <c r="B102" s="223"/>
      <c r="C102" s="258" t="s">
        <v>252</v>
      </c>
      <c r="D102" s="226"/>
      <c r="E102" s="227">
        <v>16.25</v>
      </c>
      <c r="F102" s="225"/>
      <c r="G102" s="225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5"/>
      <c r="AA102" s="215"/>
      <c r="AB102" s="215"/>
      <c r="AC102" s="215"/>
      <c r="AD102" s="215"/>
      <c r="AE102" s="215"/>
      <c r="AF102" s="215"/>
      <c r="AG102" s="215" t="s">
        <v>132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36">
        <v>33</v>
      </c>
      <c r="B103" s="237" t="s">
        <v>253</v>
      </c>
      <c r="C103" s="255" t="s">
        <v>254</v>
      </c>
      <c r="D103" s="238" t="s">
        <v>249</v>
      </c>
      <c r="E103" s="239">
        <v>395.13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21</v>
      </c>
      <c r="M103" s="241">
        <f>G103*(1+L103/100)</f>
        <v>0</v>
      </c>
      <c r="N103" s="239">
        <v>0</v>
      </c>
      <c r="O103" s="239">
        <f>ROUND(E103*N103,2)</f>
        <v>0</v>
      </c>
      <c r="P103" s="239">
        <v>0</v>
      </c>
      <c r="Q103" s="239">
        <f>ROUND(E103*P103,2)</f>
        <v>0</v>
      </c>
      <c r="R103" s="241"/>
      <c r="S103" s="241" t="s">
        <v>120</v>
      </c>
      <c r="T103" s="242" t="s">
        <v>120</v>
      </c>
      <c r="U103" s="225">
        <v>6.2E-2</v>
      </c>
      <c r="V103" s="225">
        <f>ROUND(E103*U103,2)</f>
        <v>24.5</v>
      </c>
      <c r="W103" s="225"/>
      <c r="X103" s="225" t="s">
        <v>121</v>
      </c>
      <c r="Y103" s="225" t="s">
        <v>122</v>
      </c>
      <c r="Z103" s="215"/>
      <c r="AA103" s="215"/>
      <c r="AB103" s="215"/>
      <c r="AC103" s="215"/>
      <c r="AD103" s="215"/>
      <c r="AE103" s="215"/>
      <c r="AF103" s="215"/>
      <c r="AG103" s="215" t="s">
        <v>255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">
      <c r="A104" s="222"/>
      <c r="B104" s="223"/>
      <c r="C104" s="258" t="s">
        <v>256</v>
      </c>
      <c r="D104" s="226"/>
      <c r="E104" s="227">
        <v>257.23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132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3" x14ac:dyDescent="0.2">
      <c r="A105" s="222"/>
      <c r="B105" s="223"/>
      <c r="C105" s="258" t="s">
        <v>257</v>
      </c>
      <c r="D105" s="226"/>
      <c r="E105" s="227">
        <v>83.38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132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">
      <c r="A106" s="222"/>
      <c r="B106" s="223"/>
      <c r="C106" s="258" t="s">
        <v>258</v>
      </c>
      <c r="D106" s="226"/>
      <c r="E106" s="227">
        <v>34.840000000000003</v>
      </c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5"/>
      <c r="AA106" s="215"/>
      <c r="AB106" s="215"/>
      <c r="AC106" s="215"/>
      <c r="AD106" s="215"/>
      <c r="AE106" s="215"/>
      <c r="AF106" s="215"/>
      <c r="AG106" s="215" t="s">
        <v>132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3" x14ac:dyDescent="0.2">
      <c r="A107" s="222"/>
      <c r="B107" s="223"/>
      <c r="C107" s="258" t="s">
        <v>259</v>
      </c>
      <c r="D107" s="226"/>
      <c r="E107" s="227">
        <v>19.68</v>
      </c>
      <c r="F107" s="225"/>
      <c r="G107" s="225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5"/>
      <c r="AA107" s="215"/>
      <c r="AB107" s="215"/>
      <c r="AC107" s="215"/>
      <c r="AD107" s="215"/>
      <c r="AE107" s="215"/>
      <c r="AF107" s="215"/>
      <c r="AG107" s="215" t="s">
        <v>132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36">
        <v>34</v>
      </c>
      <c r="B108" s="237" t="s">
        <v>260</v>
      </c>
      <c r="C108" s="255" t="s">
        <v>261</v>
      </c>
      <c r="D108" s="238" t="s">
        <v>249</v>
      </c>
      <c r="E108" s="239">
        <v>766.16</v>
      </c>
      <c r="F108" s="240"/>
      <c r="G108" s="241">
        <f>ROUND(E108*F108,2)</f>
        <v>0</v>
      </c>
      <c r="H108" s="240"/>
      <c r="I108" s="241">
        <f>ROUND(E108*H108,2)</f>
        <v>0</v>
      </c>
      <c r="J108" s="240"/>
      <c r="K108" s="241">
        <f>ROUND(E108*J108,2)</f>
        <v>0</v>
      </c>
      <c r="L108" s="241">
        <v>21</v>
      </c>
      <c r="M108" s="241">
        <f>G108*(1+L108/100)</f>
        <v>0</v>
      </c>
      <c r="N108" s="239">
        <v>0</v>
      </c>
      <c r="O108" s="239">
        <f>ROUND(E108*N108,2)</f>
        <v>0</v>
      </c>
      <c r="P108" s="239">
        <v>0</v>
      </c>
      <c r="Q108" s="239">
        <f>ROUND(E108*P108,2)</f>
        <v>0</v>
      </c>
      <c r="R108" s="241"/>
      <c r="S108" s="241" t="s">
        <v>120</v>
      </c>
      <c r="T108" s="242" t="s">
        <v>120</v>
      </c>
      <c r="U108" s="225">
        <v>9.6000000000000002E-2</v>
      </c>
      <c r="V108" s="225">
        <f>ROUND(E108*U108,2)</f>
        <v>73.55</v>
      </c>
      <c r="W108" s="225"/>
      <c r="X108" s="225" t="s">
        <v>121</v>
      </c>
      <c r="Y108" s="225" t="s">
        <v>122</v>
      </c>
      <c r="Z108" s="215"/>
      <c r="AA108" s="215"/>
      <c r="AB108" s="215"/>
      <c r="AC108" s="215"/>
      <c r="AD108" s="215"/>
      <c r="AE108" s="215"/>
      <c r="AF108" s="215"/>
      <c r="AG108" s="215" t="s">
        <v>123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2" x14ac:dyDescent="0.2">
      <c r="A109" s="222"/>
      <c r="B109" s="223"/>
      <c r="C109" s="258" t="s">
        <v>262</v>
      </c>
      <c r="D109" s="226"/>
      <c r="E109" s="227">
        <v>766.16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5"/>
      <c r="AA109" s="215"/>
      <c r="AB109" s="215"/>
      <c r="AC109" s="215"/>
      <c r="AD109" s="215"/>
      <c r="AE109" s="215"/>
      <c r="AF109" s="215"/>
      <c r="AG109" s="215" t="s">
        <v>132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36">
        <v>35</v>
      </c>
      <c r="B110" s="237" t="s">
        <v>263</v>
      </c>
      <c r="C110" s="255" t="s">
        <v>264</v>
      </c>
      <c r="D110" s="238" t="s">
        <v>249</v>
      </c>
      <c r="E110" s="239">
        <v>150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21</v>
      </c>
      <c r="M110" s="241">
        <f>G110*(1+L110/100)</f>
        <v>0</v>
      </c>
      <c r="N110" s="239">
        <v>0</v>
      </c>
      <c r="O110" s="239">
        <f>ROUND(E110*N110,2)</f>
        <v>0</v>
      </c>
      <c r="P110" s="239">
        <v>0</v>
      </c>
      <c r="Q110" s="239">
        <f>ROUND(E110*P110,2)</f>
        <v>0</v>
      </c>
      <c r="R110" s="241"/>
      <c r="S110" s="241" t="s">
        <v>196</v>
      </c>
      <c r="T110" s="242" t="s">
        <v>197</v>
      </c>
      <c r="U110" s="225">
        <v>0.16</v>
      </c>
      <c r="V110" s="225">
        <f>ROUND(E110*U110,2)</f>
        <v>24</v>
      </c>
      <c r="W110" s="225"/>
      <c r="X110" s="225" t="s">
        <v>121</v>
      </c>
      <c r="Y110" s="225" t="s">
        <v>122</v>
      </c>
      <c r="Z110" s="215"/>
      <c r="AA110" s="215"/>
      <c r="AB110" s="215"/>
      <c r="AC110" s="215"/>
      <c r="AD110" s="215"/>
      <c r="AE110" s="215"/>
      <c r="AF110" s="215"/>
      <c r="AG110" s="215" t="s">
        <v>123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2.5" outlineLevel="2" x14ac:dyDescent="0.2">
      <c r="A111" s="222"/>
      <c r="B111" s="223"/>
      <c r="C111" s="260" t="s">
        <v>265</v>
      </c>
      <c r="D111" s="253"/>
      <c r="E111" s="253"/>
      <c r="F111" s="253"/>
      <c r="G111" s="253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5"/>
      <c r="AA111" s="215"/>
      <c r="AB111" s="215"/>
      <c r="AC111" s="215"/>
      <c r="AD111" s="215"/>
      <c r="AE111" s="215"/>
      <c r="AF111" s="215"/>
      <c r="AG111" s="215" t="s">
        <v>127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43" t="str">
        <f>C111</f>
        <v>Položka obsahuje výrobu amontáž pomocných ocelových prvků (objímky, kotevní profily a pod.) motnosti jednotlivě do 1kg a povrchovou úpravou pozinkováním</v>
      </c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36">
        <v>36</v>
      </c>
      <c r="B112" s="237" t="s">
        <v>266</v>
      </c>
      <c r="C112" s="255" t="s">
        <v>267</v>
      </c>
      <c r="D112" s="238" t="s">
        <v>249</v>
      </c>
      <c r="E112" s="239">
        <v>1392.6990000000001</v>
      </c>
      <c r="F112" s="240"/>
      <c r="G112" s="241">
        <f>ROUND(E112*F112,2)</f>
        <v>0</v>
      </c>
      <c r="H112" s="240"/>
      <c r="I112" s="241">
        <f>ROUND(E112*H112,2)</f>
        <v>0</v>
      </c>
      <c r="J112" s="240"/>
      <c r="K112" s="241">
        <f>ROUND(E112*J112,2)</f>
        <v>0</v>
      </c>
      <c r="L112" s="241">
        <v>21</v>
      </c>
      <c r="M112" s="241">
        <f>G112*(1+L112/100)</f>
        <v>0</v>
      </c>
      <c r="N112" s="239">
        <v>0</v>
      </c>
      <c r="O112" s="239">
        <f>ROUND(E112*N112,2)</f>
        <v>0</v>
      </c>
      <c r="P112" s="239">
        <v>0</v>
      </c>
      <c r="Q112" s="239">
        <f>ROUND(E112*P112,2)</f>
        <v>0</v>
      </c>
      <c r="R112" s="241"/>
      <c r="S112" s="241" t="s">
        <v>196</v>
      </c>
      <c r="T112" s="242" t="s">
        <v>197</v>
      </c>
      <c r="U112" s="225">
        <v>0</v>
      </c>
      <c r="V112" s="225">
        <f>ROUND(E112*U112,2)</f>
        <v>0</v>
      </c>
      <c r="W112" s="225"/>
      <c r="X112" s="225" t="s">
        <v>121</v>
      </c>
      <c r="Y112" s="225" t="s">
        <v>122</v>
      </c>
      <c r="Z112" s="215"/>
      <c r="AA112" s="215"/>
      <c r="AB112" s="215"/>
      <c r="AC112" s="215"/>
      <c r="AD112" s="215"/>
      <c r="AE112" s="215"/>
      <c r="AF112" s="215"/>
      <c r="AG112" s="215" t="s">
        <v>123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2" x14ac:dyDescent="0.2">
      <c r="A113" s="222"/>
      <c r="B113" s="223"/>
      <c r="C113" s="258" t="s">
        <v>268</v>
      </c>
      <c r="D113" s="226"/>
      <c r="E113" s="227">
        <v>1392.6990000000001</v>
      </c>
      <c r="F113" s="225"/>
      <c r="G113" s="22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5"/>
      <c r="AA113" s="215"/>
      <c r="AB113" s="215"/>
      <c r="AC113" s="215"/>
      <c r="AD113" s="215"/>
      <c r="AE113" s="215"/>
      <c r="AF113" s="215"/>
      <c r="AG113" s="215" t="s">
        <v>132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ht="22.5" outlineLevel="1" x14ac:dyDescent="0.2">
      <c r="A114" s="236">
        <v>37</v>
      </c>
      <c r="B114" s="237" t="s">
        <v>269</v>
      </c>
      <c r="C114" s="255" t="s">
        <v>270</v>
      </c>
      <c r="D114" s="238" t="s">
        <v>135</v>
      </c>
      <c r="E114" s="239">
        <v>0.32</v>
      </c>
      <c r="F114" s="240"/>
      <c r="G114" s="241">
        <f>ROUND(E114*F114,2)</f>
        <v>0</v>
      </c>
      <c r="H114" s="240"/>
      <c r="I114" s="241">
        <f>ROUND(E114*H114,2)</f>
        <v>0</v>
      </c>
      <c r="J114" s="240"/>
      <c r="K114" s="241">
        <f>ROUND(E114*J114,2)</f>
        <v>0</v>
      </c>
      <c r="L114" s="241">
        <v>21</v>
      </c>
      <c r="M114" s="241">
        <f>G114*(1+L114/100)</f>
        <v>0</v>
      </c>
      <c r="N114" s="239">
        <v>1.4999999999999999E-2</v>
      </c>
      <c r="O114" s="239">
        <f>ROUND(E114*N114,2)</f>
        <v>0</v>
      </c>
      <c r="P114" s="239">
        <v>0</v>
      </c>
      <c r="Q114" s="239">
        <f>ROUND(E114*P114,2)</f>
        <v>0</v>
      </c>
      <c r="R114" s="241" t="s">
        <v>221</v>
      </c>
      <c r="S114" s="241" t="s">
        <v>120</v>
      </c>
      <c r="T114" s="242" t="s">
        <v>120</v>
      </c>
      <c r="U114" s="225">
        <v>0</v>
      </c>
      <c r="V114" s="225">
        <f>ROUND(E114*U114,2)</f>
        <v>0</v>
      </c>
      <c r="W114" s="225"/>
      <c r="X114" s="225" t="s">
        <v>222</v>
      </c>
      <c r="Y114" s="225" t="s">
        <v>122</v>
      </c>
      <c r="Z114" s="215"/>
      <c r="AA114" s="215"/>
      <c r="AB114" s="215"/>
      <c r="AC114" s="215"/>
      <c r="AD114" s="215"/>
      <c r="AE114" s="215"/>
      <c r="AF114" s="215"/>
      <c r="AG114" s="215" t="s">
        <v>223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2" x14ac:dyDescent="0.2">
      <c r="A115" s="222"/>
      <c r="B115" s="223"/>
      <c r="C115" s="258" t="s">
        <v>271</v>
      </c>
      <c r="D115" s="226"/>
      <c r="E115" s="227">
        <v>0.32</v>
      </c>
      <c r="F115" s="225"/>
      <c r="G115" s="225"/>
      <c r="H115" s="225"/>
      <c r="I115" s="225"/>
      <c r="J115" s="225"/>
      <c r="K115" s="225"/>
      <c r="L115" s="225"/>
      <c r="M115" s="225"/>
      <c r="N115" s="224"/>
      <c r="O115" s="224"/>
      <c r="P115" s="224"/>
      <c r="Q115" s="224"/>
      <c r="R115" s="225"/>
      <c r="S115" s="225"/>
      <c r="T115" s="225"/>
      <c r="U115" s="225"/>
      <c r="V115" s="225"/>
      <c r="W115" s="225"/>
      <c r="X115" s="225"/>
      <c r="Y115" s="225"/>
      <c r="Z115" s="215"/>
      <c r="AA115" s="215"/>
      <c r="AB115" s="215"/>
      <c r="AC115" s="215"/>
      <c r="AD115" s="215"/>
      <c r="AE115" s="215"/>
      <c r="AF115" s="215"/>
      <c r="AG115" s="215" t="s">
        <v>132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x14ac:dyDescent="0.2">
      <c r="A116" s="229" t="s">
        <v>114</v>
      </c>
      <c r="B116" s="230" t="s">
        <v>72</v>
      </c>
      <c r="C116" s="254" t="s">
        <v>73</v>
      </c>
      <c r="D116" s="231"/>
      <c r="E116" s="232"/>
      <c r="F116" s="233"/>
      <c r="G116" s="233">
        <f>SUMIF(AG117:AG121,"&lt;&gt;NOR",G117:G121)</f>
        <v>0</v>
      </c>
      <c r="H116" s="233"/>
      <c r="I116" s="233">
        <f>SUM(I117:I121)</f>
        <v>0</v>
      </c>
      <c r="J116" s="233"/>
      <c r="K116" s="233">
        <f>SUM(K117:K121)</f>
        <v>0</v>
      </c>
      <c r="L116" s="233"/>
      <c r="M116" s="233">
        <f>SUM(M117:M121)</f>
        <v>0</v>
      </c>
      <c r="N116" s="232"/>
      <c r="O116" s="232">
        <f>SUM(O117:O121)</f>
        <v>0</v>
      </c>
      <c r="P116" s="232"/>
      <c r="Q116" s="232">
        <f>SUM(Q117:Q121)</f>
        <v>0.41000000000000003</v>
      </c>
      <c r="R116" s="233"/>
      <c r="S116" s="233"/>
      <c r="T116" s="234"/>
      <c r="U116" s="228"/>
      <c r="V116" s="228">
        <f>SUM(V117:V121)</f>
        <v>10.770000000000001</v>
      </c>
      <c r="W116" s="228"/>
      <c r="X116" s="228"/>
      <c r="Y116" s="228"/>
      <c r="AG116" t="s">
        <v>115</v>
      </c>
    </row>
    <row r="117" spans="1:60" outlineLevel="1" x14ac:dyDescent="0.2">
      <c r="A117" s="246">
        <v>38</v>
      </c>
      <c r="B117" s="247" t="s">
        <v>272</v>
      </c>
      <c r="C117" s="259" t="s">
        <v>273</v>
      </c>
      <c r="D117" s="248" t="s">
        <v>175</v>
      </c>
      <c r="E117" s="249">
        <v>0.7</v>
      </c>
      <c r="F117" s="250"/>
      <c r="G117" s="251">
        <f>ROUND(E117*F117,2)</f>
        <v>0</v>
      </c>
      <c r="H117" s="250"/>
      <c r="I117" s="251">
        <f>ROUND(E117*H117,2)</f>
        <v>0</v>
      </c>
      <c r="J117" s="250"/>
      <c r="K117" s="251">
        <f>ROUND(E117*J117,2)</f>
        <v>0</v>
      </c>
      <c r="L117" s="251">
        <v>21</v>
      </c>
      <c r="M117" s="251">
        <f>G117*(1+L117/100)</f>
        <v>0</v>
      </c>
      <c r="N117" s="249">
        <v>0</v>
      </c>
      <c r="O117" s="249">
        <f>ROUND(E117*N117,2)</f>
        <v>0</v>
      </c>
      <c r="P117" s="249">
        <v>5.024E-2</v>
      </c>
      <c r="Q117" s="249">
        <f>ROUND(E117*P117,2)</f>
        <v>0.04</v>
      </c>
      <c r="R117" s="251" t="s">
        <v>274</v>
      </c>
      <c r="S117" s="251" t="s">
        <v>120</v>
      </c>
      <c r="T117" s="252" t="s">
        <v>120</v>
      </c>
      <c r="U117" s="225">
        <v>4.5999999999999996</v>
      </c>
      <c r="V117" s="225">
        <f>ROUND(E117*U117,2)</f>
        <v>3.22</v>
      </c>
      <c r="W117" s="225"/>
      <c r="X117" s="225" t="s">
        <v>121</v>
      </c>
      <c r="Y117" s="225" t="s">
        <v>122</v>
      </c>
      <c r="Z117" s="215"/>
      <c r="AA117" s="215"/>
      <c r="AB117" s="215"/>
      <c r="AC117" s="215"/>
      <c r="AD117" s="215"/>
      <c r="AE117" s="215"/>
      <c r="AF117" s="215"/>
      <c r="AG117" s="215" t="s">
        <v>123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36">
        <v>39</v>
      </c>
      <c r="B118" s="237" t="s">
        <v>275</v>
      </c>
      <c r="C118" s="255" t="s">
        <v>276</v>
      </c>
      <c r="D118" s="238" t="s">
        <v>175</v>
      </c>
      <c r="E118" s="239">
        <v>5.15</v>
      </c>
      <c r="F118" s="240"/>
      <c r="G118" s="241">
        <f>ROUND(E118*F118,2)</f>
        <v>0</v>
      </c>
      <c r="H118" s="240"/>
      <c r="I118" s="241">
        <f>ROUND(E118*H118,2)</f>
        <v>0</v>
      </c>
      <c r="J118" s="240"/>
      <c r="K118" s="241">
        <f>ROUND(E118*J118,2)</f>
        <v>0</v>
      </c>
      <c r="L118" s="241">
        <v>21</v>
      </c>
      <c r="M118" s="241">
        <f>G118*(1+L118/100)</f>
        <v>0</v>
      </c>
      <c r="N118" s="239">
        <v>0</v>
      </c>
      <c r="O118" s="239">
        <f>ROUND(E118*N118,2)</f>
        <v>0</v>
      </c>
      <c r="P118" s="239">
        <v>2.1999999999999999E-2</v>
      </c>
      <c r="Q118" s="239">
        <f>ROUND(E118*P118,2)</f>
        <v>0.11</v>
      </c>
      <c r="R118" s="241" t="s">
        <v>274</v>
      </c>
      <c r="S118" s="241" t="s">
        <v>120</v>
      </c>
      <c r="T118" s="242" t="s">
        <v>120</v>
      </c>
      <c r="U118" s="225">
        <v>0.76</v>
      </c>
      <c r="V118" s="225">
        <f>ROUND(E118*U118,2)</f>
        <v>3.91</v>
      </c>
      <c r="W118" s="225"/>
      <c r="X118" s="225" t="s">
        <v>121</v>
      </c>
      <c r="Y118" s="225" t="s">
        <v>122</v>
      </c>
      <c r="Z118" s="215"/>
      <c r="AA118" s="215"/>
      <c r="AB118" s="215"/>
      <c r="AC118" s="215"/>
      <c r="AD118" s="215"/>
      <c r="AE118" s="215"/>
      <c r="AF118" s="215"/>
      <c r="AG118" s="215" t="s">
        <v>123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2" x14ac:dyDescent="0.2">
      <c r="A119" s="222"/>
      <c r="B119" s="223"/>
      <c r="C119" s="256" t="s">
        <v>277</v>
      </c>
      <c r="D119" s="244"/>
      <c r="E119" s="244"/>
      <c r="F119" s="244"/>
      <c r="G119" s="244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5"/>
      <c r="AA119" s="215"/>
      <c r="AB119" s="215"/>
      <c r="AC119" s="215"/>
      <c r="AD119" s="215"/>
      <c r="AE119" s="215"/>
      <c r="AF119" s="215"/>
      <c r="AG119" s="215" t="s">
        <v>125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36">
        <v>40</v>
      </c>
      <c r="B120" s="237" t="s">
        <v>278</v>
      </c>
      <c r="C120" s="255" t="s">
        <v>279</v>
      </c>
      <c r="D120" s="238" t="s">
        <v>175</v>
      </c>
      <c r="E120" s="239">
        <v>1.6</v>
      </c>
      <c r="F120" s="240"/>
      <c r="G120" s="241">
        <f>ROUND(E120*F120,2)</f>
        <v>0</v>
      </c>
      <c r="H120" s="240"/>
      <c r="I120" s="241">
        <f>ROUND(E120*H120,2)</f>
        <v>0</v>
      </c>
      <c r="J120" s="240"/>
      <c r="K120" s="241">
        <f>ROUND(E120*J120,2)</f>
        <v>0</v>
      </c>
      <c r="L120" s="241">
        <v>21</v>
      </c>
      <c r="M120" s="241">
        <f>G120*(1+L120/100)</f>
        <v>0</v>
      </c>
      <c r="N120" s="239">
        <v>0</v>
      </c>
      <c r="O120" s="239">
        <f>ROUND(E120*N120,2)</f>
        <v>0</v>
      </c>
      <c r="P120" s="239">
        <v>0.16500000000000001</v>
      </c>
      <c r="Q120" s="239">
        <f>ROUND(E120*P120,2)</f>
        <v>0.26</v>
      </c>
      <c r="R120" s="241" t="s">
        <v>274</v>
      </c>
      <c r="S120" s="241" t="s">
        <v>120</v>
      </c>
      <c r="T120" s="242" t="s">
        <v>120</v>
      </c>
      <c r="U120" s="225">
        <v>2.2759999999999998</v>
      </c>
      <c r="V120" s="225">
        <f>ROUND(E120*U120,2)</f>
        <v>3.64</v>
      </c>
      <c r="W120" s="225"/>
      <c r="X120" s="225" t="s">
        <v>121</v>
      </c>
      <c r="Y120" s="225" t="s">
        <v>122</v>
      </c>
      <c r="Z120" s="215"/>
      <c r="AA120" s="215"/>
      <c r="AB120" s="215"/>
      <c r="AC120" s="215"/>
      <c r="AD120" s="215"/>
      <c r="AE120" s="215"/>
      <c r="AF120" s="215"/>
      <c r="AG120" s="215" t="s">
        <v>123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2" x14ac:dyDescent="0.2">
      <c r="A121" s="222"/>
      <c r="B121" s="223"/>
      <c r="C121" s="256" t="s">
        <v>277</v>
      </c>
      <c r="D121" s="244"/>
      <c r="E121" s="244"/>
      <c r="F121" s="244"/>
      <c r="G121" s="244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25"/>
      <c r="Z121" s="215"/>
      <c r="AA121" s="215"/>
      <c r="AB121" s="215"/>
      <c r="AC121" s="215"/>
      <c r="AD121" s="215"/>
      <c r="AE121" s="215"/>
      <c r="AF121" s="215"/>
      <c r="AG121" s="215" t="s">
        <v>125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x14ac:dyDescent="0.2">
      <c r="A122" s="229" t="s">
        <v>114</v>
      </c>
      <c r="B122" s="230" t="s">
        <v>74</v>
      </c>
      <c r="C122" s="254" t="s">
        <v>75</v>
      </c>
      <c r="D122" s="231"/>
      <c r="E122" s="232"/>
      <c r="F122" s="233"/>
      <c r="G122" s="233">
        <f>SUMIF(AG123:AG125,"&lt;&gt;NOR",G123:G125)</f>
        <v>0</v>
      </c>
      <c r="H122" s="233"/>
      <c r="I122" s="233">
        <f>SUM(I123:I125)</f>
        <v>0</v>
      </c>
      <c r="J122" s="233"/>
      <c r="K122" s="233">
        <f>SUM(K123:K125)</f>
        <v>0</v>
      </c>
      <c r="L122" s="233"/>
      <c r="M122" s="233">
        <f>SUM(M123:M125)</f>
        <v>0</v>
      </c>
      <c r="N122" s="232"/>
      <c r="O122" s="232">
        <f>SUM(O123:O125)</f>
        <v>0</v>
      </c>
      <c r="P122" s="232"/>
      <c r="Q122" s="232">
        <f>SUM(Q123:Q125)</f>
        <v>0</v>
      </c>
      <c r="R122" s="233"/>
      <c r="S122" s="233"/>
      <c r="T122" s="234"/>
      <c r="U122" s="228"/>
      <c r="V122" s="228">
        <f>SUM(V123:V125)</f>
        <v>2.83</v>
      </c>
      <c r="W122" s="228"/>
      <c r="X122" s="228"/>
      <c r="Y122" s="228"/>
      <c r="AG122" t="s">
        <v>115</v>
      </c>
    </row>
    <row r="123" spans="1:60" ht="22.5" outlineLevel="1" x14ac:dyDescent="0.2">
      <c r="A123" s="236">
        <v>41</v>
      </c>
      <c r="B123" s="237" t="s">
        <v>280</v>
      </c>
      <c r="C123" s="255" t="s">
        <v>281</v>
      </c>
      <c r="D123" s="238" t="s">
        <v>282</v>
      </c>
      <c r="E123" s="239">
        <v>13.366820000000001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39">
        <v>0</v>
      </c>
      <c r="O123" s="239">
        <f>ROUND(E123*N123,2)</f>
        <v>0</v>
      </c>
      <c r="P123" s="239">
        <v>0</v>
      </c>
      <c r="Q123" s="239">
        <f>ROUND(E123*P123,2)</f>
        <v>0</v>
      </c>
      <c r="R123" s="241" t="s">
        <v>157</v>
      </c>
      <c r="S123" s="241" t="s">
        <v>120</v>
      </c>
      <c r="T123" s="242" t="s">
        <v>120</v>
      </c>
      <c r="U123" s="225">
        <v>0.21149999999999999</v>
      </c>
      <c r="V123" s="225">
        <f>ROUND(E123*U123,2)</f>
        <v>2.83</v>
      </c>
      <c r="W123" s="225"/>
      <c r="X123" s="225" t="s">
        <v>283</v>
      </c>
      <c r="Y123" s="225" t="s">
        <v>122</v>
      </c>
      <c r="Z123" s="215"/>
      <c r="AA123" s="215"/>
      <c r="AB123" s="215"/>
      <c r="AC123" s="215"/>
      <c r="AD123" s="215"/>
      <c r="AE123" s="215"/>
      <c r="AF123" s="215"/>
      <c r="AG123" s="215" t="s">
        <v>284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2" x14ac:dyDescent="0.2">
      <c r="A124" s="222"/>
      <c r="B124" s="223"/>
      <c r="C124" s="256" t="s">
        <v>285</v>
      </c>
      <c r="D124" s="244"/>
      <c r="E124" s="244"/>
      <c r="F124" s="244"/>
      <c r="G124" s="244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5"/>
      <c r="AA124" s="215"/>
      <c r="AB124" s="215"/>
      <c r="AC124" s="215"/>
      <c r="AD124" s="215"/>
      <c r="AE124" s="215"/>
      <c r="AF124" s="215"/>
      <c r="AG124" s="215" t="s">
        <v>125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2" x14ac:dyDescent="0.2">
      <c r="A125" s="222"/>
      <c r="B125" s="223"/>
      <c r="C125" s="257" t="s">
        <v>286</v>
      </c>
      <c r="D125" s="245"/>
      <c r="E125" s="245"/>
      <c r="F125" s="245"/>
      <c r="G125" s="245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5"/>
      <c r="AA125" s="215"/>
      <c r="AB125" s="215"/>
      <c r="AC125" s="215"/>
      <c r="AD125" s="215"/>
      <c r="AE125" s="215"/>
      <c r="AF125" s="215"/>
      <c r="AG125" s="215" t="s">
        <v>127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x14ac:dyDescent="0.2">
      <c r="A126" s="229" t="s">
        <v>114</v>
      </c>
      <c r="B126" s="230" t="s">
        <v>76</v>
      </c>
      <c r="C126" s="254" t="s">
        <v>77</v>
      </c>
      <c r="D126" s="231"/>
      <c r="E126" s="232"/>
      <c r="F126" s="233"/>
      <c r="G126" s="233">
        <f>SUMIF(AG127:AG140,"&lt;&gt;NOR",G127:G140)</f>
        <v>0</v>
      </c>
      <c r="H126" s="233"/>
      <c r="I126" s="233">
        <f>SUM(I127:I140)</f>
        <v>0</v>
      </c>
      <c r="J126" s="233"/>
      <c r="K126" s="233">
        <f>SUM(K127:K140)</f>
        <v>0</v>
      </c>
      <c r="L126" s="233"/>
      <c r="M126" s="233">
        <f>SUM(M127:M140)</f>
        <v>0</v>
      </c>
      <c r="N126" s="232"/>
      <c r="O126" s="232">
        <f>SUM(O127:O140)</f>
        <v>0.39</v>
      </c>
      <c r="P126" s="232"/>
      <c r="Q126" s="232">
        <f>SUM(Q127:Q140)</f>
        <v>0.15</v>
      </c>
      <c r="R126" s="233"/>
      <c r="S126" s="233"/>
      <c r="T126" s="234"/>
      <c r="U126" s="228"/>
      <c r="V126" s="228">
        <f>SUM(V127:V140)</f>
        <v>35.89</v>
      </c>
      <c r="W126" s="228"/>
      <c r="X126" s="228"/>
      <c r="Y126" s="228"/>
      <c r="AG126" t="s">
        <v>115</v>
      </c>
    </row>
    <row r="127" spans="1:60" outlineLevel="1" x14ac:dyDescent="0.2">
      <c r="A127" s="236">
        <v>42</v>
      </c>
      <c r="B127" s="237" t="s">
        <v>287</v>
      </c>
      <c r="C127" s="255" t="s">
        <v>288</v>
      </c>
      <c r="D127" s="238" t="s">
        <v>135</v>
      </c>
      <c r="E127" s="239">
        <v>20.8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21</v>
      </c>
      <c r="M127" s="241">
        <f>G127*(1+L127/100)</f>
        <v>0</v>
      </c>
      <c r="N127" s="239">
        <v>0</v>
      </c>
      <c r="O127" s="239">
        <f>ROUND(E127*N127,2)</f>
        <v>0</v>
      </c>
      <c r="P127" s="239">
        <v>5.1000000000000004E-3</v>
      </c>
      <c r="Q127" s="239">
        <f>ROUND(E127*P127,2)</f>
        <v>0.11</v>
      </c>
      <c r="R127" s="241" t="s">
        <v>289</v>
      </c>
      <c r="S127" s="241" t="s">
        <v>120</v>
      </c>
      <c r="T127" s="242" t="s">
        <v>120</v>
      </c>
      <c r="U127" s="225">
        <v>0.36</v>
      </c>
      <c r="V127" s="225">
        <f>ROUND(E127*U127,2)</f>
        <v>7.49</v>
      </c>
      <c r="W127" s="225"/>
      <c r="X127" s="225" t="s">
        <v>121</v>
      </c>
      <c r="Y127" s="225" t="s">
        <v>122</v>
      </c>
      <c r="Z127" s="215"/>
      <c r="AA127" s="215"/>
      <c r="AB127" s="215"/>
      <c r="AC127" s="215"/>
      <c r="AD127" s="215"/>
      <c r="AE127" s="215"/>
      <c r="AF127" s="215"/>
      <c r="AG127" s="215" t="s">
        <v>123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2" x14ac:dyDescent="0.2">
      <c r="A128" s="222"/>
      <c r="B128" s="223"/>
      <c r="C128" s="260" t="s">
        <v>290</v>
      </c>
      <c r="D128" s="253"/>
      <c r="E128" s="253"/>
      <c r="F128" s="253"/>
      <c r="G128" s="253"/>
      <c r="H128" s="225"/>
      <c r="I128" s="225"/>
      <c r="J128" s="225"/>
      <c r="K128" s="225"/>
      <c r="L128" s="225"/>
      <c r="M128" s="225"/>
      <c r="N128" s="224"/>
      <c r="O128" s="224"/>
      <c r="P128" s="224"/>
      <c r="Q128" s="224"/>
      <c r="R128" s="225"/>
      <c r="S128" s="225"/>
      <c r="T128" s="225"/>
      <c r="U128" s="225"/>
      <c r="V128" s="225"/>
      <c r="W128" s="225"/>
      <c r="X128" s="225"/>
      <c r="Y128" s="225"/>
      <c r="Z128" s="215"/>
      <c r="AA128" s="215"/>
      <c r="AB128" s="215"/>
      <c r="AC128" s="215"/>
      <c r="AD128" s="215"/>
      <c r="AE128" s="215"/>
      <c r="AF128" s="215"/>
      <c r="AG128" s="215" t="s">
        <v>127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2" x14ac:dyDescent="0.2">
      <c r="A129" s="222"/>
      <c r="B129" s="223"/>
      <c r="C129" s="258" t="s">
        <v>291</v>
      </c>
      <c r="D129" s="226"/>
      <c r="E129" s="227">
        <v>20.8</v>
      </c>
      <c r="F129" s="225"/>
      <c r="G129" s="225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5"/>
      <c r="AA129" s="215"/>
      <c r="AB129" s="215"/>
      <c r="AC129" s="215"/>
      <c r="AD129" s="215"/>
      <c r="AE129" s="215"/>
      <c r="AF129" s="215"/>
      <c r="AG129" s="215" t="s">
        <v>132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46">
        <v>43</v>
      </c>
      <c r="B130" s="247" t="s">
        <v>292</v>
      </c>
      <c r="C130" s="259" t="s">
        <v>293</v>
      </c>
      <c r="D130" s="248" t="s">
        <v>135</v>
      </c>
      <c r="E130" s="249">
        <v>20.8</v>
      </c>
      <c r="F130" s="250"/>
      <c r="G130" s="251">
        <f>ROUND(E130*F130,2)</f>
        <v>0</v>
      </c>
      <c r="H130" s="250"/>
      <c r="I130" s="251">
        <f>ROUND(E130*H130,2)</f>
        <v>0</v>
      </c>
      <c r="J130" s="250"/>
      <c r="K130" s="251">
        <f>ROUND(E130*J130,2)</f>
        <v>0</v>
      </c>
      <c r="L130" s="251">
        <v>21</v>
      </c>
      <c r="M130" s="251">
        <f>G130*(1+L130/100)</f>
        <v>0</v>
      </c>
      <c r="N130" s="249">
        <v>0</v>
      </c>
      <c r="O130" s="249">
        <f>ROUND(E130*N130,2)</f>
        <v>0</v>
      </c>
      <c r="P130" s="249">
        <v>2.0999999999999999E-3</v>
      </c>
      <c r="Q130" s="249">
        <f>ROUND(E130*P130,2)</f>
        <v>0.04</v>
      </c>
      <c r="R130" s="251" t="s">
        <v>289</v>
      </c>
      <c r="S130" s="251" t="s">
        <v>120</v>
      </c>
      <c r="T130" s="252" t="s">
        <v>120</v>
      </c>
      <c r="U130" s="225">
        <v>0.2</v>
      </c>
      <c r="V130" s="225">
        <f>ROUND(E130*U130,2)</f>
        <v>4.16</v>
      </c>
      <c r="W130" s="225"/>
      <c r="X130" s="225" t="s">
        <v>121</v>
      </c>
      <c r="Y130" s="225" t="s">
        <v>122</v>
      </c>
      <c r="Z130" s="215"/>
      <c r="AA130" s="215"/>
      <c r="AB130" s="215"/>
      <c r="AC130" s="215"/>
      <c r="AD130" s="215"/>
      <c r="AE130" s="215"/>
      <c r="AF130" s="215"/>
      <c r="AG130" s="215" t="s">
        <v>123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ht="33.75" outlineLevel="1" x14ac:dyDescent="0.2">
      <c r="A131" s="236">
        <v>44</v>
      </c>
      <c r="B131" s="237" t="s">
        <v>294</v>
      </c>
      <c r="C131" s="255" t="s">
        <v>295</v>
      </c>
      <c r="D131" s="238" t="s">
        <v>135</v>
      </c>
      <c r="E131" s="239">
        <v>23.92</v>
      </c>
      <c r="F131" s="240"/>
      <c r="G131" s="241">
        <f>ROUND(E131*F131,2)</f>
        <v>0</v>
      </c>
      <c r="H131" s="240"/>
      <c r="I131" s="241">
        <f>ROUND(E131*H131,2)</f>
        <v>0</v>
      </c>
      <c r="J131" s="240"/>
      <c r="K131" s="241">
        <f>ROUND(E131*J131,2)</f>
        <v>0</v>
      </c>
      <c r="L131" s="241">
        <v>21</v>
      </c>
      <c r="M131" s="241">
        <f>G131*(1+L131/100)</f>
        <v>0</v>
      </c>
      <c r="N131" s="239">
        <v>2.0500000000000002E-3</v>
      </c>
      <c r="O131" s="239">
        <f>ROUND(E131*N131,2)</f>
        <v>0.05</v>
      </c>
      <c r="P131" s="239">
        <v>0</v>
      </c>
      <c r="Q131" s="239">
        <f>ROUND(E131*P131,2)</f>
        <v>0</v>
      </c>
      <c r="R131" s="241" t="s">
        <v>289</v>
      </c>
      <c r="S131" s="241" t="s">
        <v>120</v>
      </c>
      <c r="T131" s="242" t="s">
        <v>120</v>
      </c>
      <c r="U131" s="225">
        <v>0.60699999999999998</v>
      </c>
      <c r="V131" s="225">
        <f>ROUND(E131*U131,2)</f>
        <v>14.52</v>
      </c>
      <c r="W131" s="225"/>
      <c r="X131" s="225" t="s">
        <v>121</v>
      </c>
      <c r="Y131" s="225" t="s">
        <v>122</v>
      </c>
      <c r="Z131" s="215"/>
      <c r="AA131" s="215"/>
      <c r="AB131" s="215"/>
      <c r="AC131" s="215"/>
      <c r="AD131" s="215"/>
      <c r="AE131" s="215"/>
      <c r="AF131" s="215"/>
      <c r="AG131" s="215" t="s">
        <v>123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2" x14ac:dyDescent="0.2">
      <c r="A132" s="222"/>
      <c r="B132" s="223"/>
      <c r="C132" s="256" t="s">
        <v>296</v>
      </c>
      <c r="D132" s="244"/>
      <c r="E132" s="244"/>
      <c r="F132" s="244"/>
      <c r="G132" s="244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5"/>
      <c r="AA132" s="215"/>
      <c r="AB132" s="215"/>
      <c r="AC132" s="215"/>
      <c r="AD132" s="215"/>
      <c r="AE132" s="215"/>
      <c r="AF132" s="215"/>
      <c r="AG132" s="215" t="s">
        <v>125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2" x14ac:dyDescent="0.2">
      <c r="A133" s="222"/>
      <c r="B133" s="223"/>
      <c r="C133" s="257" t="s">
        <v>297</v>
      </c>
      <c r="D133" s="245"/>
      <c r="E133" s="245"/>
      <c r="F133" s="245"/>
      <c r="G133" s="245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5"/>
      <c r="AA133" s="215"/>
      <c r="AB133" s="215"/>
      <c r="AC133" s="215"/>
      <c r="AD133" s="215"/>
      <c r="AE133" s="215"/>
      <c r="AF133" s="215"/>
      <c r="AG133" s="215" t="s">
        <v>127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2" x14ac:dyDescent="0.2">
      <c r="A134" s="222"/>
      <c r="B134" s="223"/>
      <c r="C134" s="258" t="s">
        <v>298</v>
      </c>
      <c r="D134" s="226"/>
      <c r="E134" s="227">
        <v>23.92</v>
      </c>
      <c r="F134" s="225"/>
      <c r="G134" s="225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5"/>
      <c r="AA134" s="215"/>
      <c r="AB134" s="215"/>
      <c r="AC134" s="215"/>
      <c r="AD134" s="215"/>
      <c r="AE134" s="215"/>
      <c r="AF134" s="215"/>
      <c r="AG134" s="215" t="s">
        <v>132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ht="22.5" outlineLevel="1" x14ac:dyDescent="0.2">
      <c r="A135" s="236">
        <v>45</v>
      </c>
      <c r="B135" s="237" t="s">
        <v>299</v>
      </c>
      <c r="C135" s="255" t="s">
        <v>300</v>
      </c>
      <c r="D135" s="238" t="s">
        <v>135</v>
      </c>
      <c r="E135" s="239">
        <v>26</v>
      </c>
      <c r="F135" s="240"/>
      <c r="G135" s="241">
        <f>ROUND(E135*F135,2)</f>
        <v>0</v>
      </c>
      <c r="H135" s="240"/>
      <c r="I135" s="241">
        <f>ROUND(E135*H135,2)</f>
        <v>0</v>
      </c>
      <c r="J135" s="240"/>
      <c r="K135" s="241">
        <f>ROUND(E135*J135,2)</f>
        <v>0</v>
      </c>
      <c r="L135" s="241">
        <v>21</v>
      </c>
      <c r="M135" s="241">
        <f>G135*(1+L135/100)</f>
        <v>0</v>
      </c>
      <c r="N135" s="239">
        <v>1.1E-4</v>
      </c>
      <c r="O135" s="239">
        <f>ROUND(E135*N135,2)</f>
        <v>0</v>
      </c>
      <c r="P135" s="239">
        <v>0</v>
      </c>
      <c r="Q135" s="239">
        <f>ROUND(E135*P135,2)</f>
        <v>0</v>
      </c>
      <c r="R135" s="241" t="s">
        <v>289</v>
      </c>
      <c r="S135" s="241" t="s">
        <v>120</v>
      </c>
      <c r="T135" s="242" t="s">
        <v>120</v>
      </c>
      <c r="U135" s="225">
        <v>0.374</v>
      </c>
      <c r="V135" s="225">
        <f>ROUND(E135*U135,2)</f>
        <v>9.7200000000000006</v>
      </c>
      <c r="W135" s="225"/>
      <c r="X135" s="225" t="s">
        <v>121</v>
      </c>
      <c r="Y135" s="225" t="s">
        <v>122</v>
      </c>
      <c r="Z135" s="215"/>
      <c r="AA135" s="215"/>
      <c r="AB135" s="215"/>
      <c r="AC135" s="215"/>
      <c r="AD135" s="215"/>
      <c r="AE135" s="215"/>
      <c r="AF135" s="215"/>
      <c r="AG135" s="215" t="s">
        <v>123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2" x14ac:dyDescent="0.2">
      <c r="A136" s="222"/>
      <c r="B136" s="223"/>
      <c r="C136" s="260" t="s">
        <v>297</v>
      </c>
      <c r="D136" s="253"/>
      <c r="E136" s="253"/>
      <c r="F136" s="253"/>
      <c r="G136" s="253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5"/>
      <c r="AA136" s="215"/>
      <c r="AB136" s="215"/>
      <c r="AC136" s="215"/>
      <c r="AD136" s="215"/>
      <c r="AE136" s="215"/>
      <c r="AF136" s="215"/>
      <c r="AG136" s="215" t="s">
        <v>127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2" x14ac:dyDescent="0.2">
      <c r="A137" s="222"/>
      <c r="B137" s="223"/>
      <c r="C137" s="258" t="s">
        <v>301</v>
      </c>
      <c r="D137" s="226"/>
      <c r="E137" s="227">
        <v>26</v>
      </c>
      <c r="F137" s="225"/>
      <c r="G137" s="225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5"/>
      <c r="AA137" s="215"/>
      <c r="AB137" s="215"/>
      <c r="AC137" s="215"/>
      <c r="AD137" s="215"/>
      <c r="AE137" s="215"/>
      <c r="AF137" s="215"/>
      <c r="AG137" s="215" t="s">
        <v>132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ht="22.5" outlineLevel="1" x14ac:dyDescent="0.2">
      <c r="A138" s="236">
        <v>46</v>
      </c>
      <c r="B138" s="237" t="s">
        <v>302</v>
      </c>
      <c r="C138" s="255" t="s">
        <v>303</v>
      </c>
      <c r="D138" s="238" t="s">
        <v>282</v>
      </c>
      <c r="E138" s="239">
        <v>0.2288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21</v>
      </c>
      <c r="M138" s="241">
        <f>G138*(1+L138/100)</f>
        <v>0</v>
      </c>
      <c r="N138" s="239">
        <v>1</v>
      </c>
      <c r="O138" s="239">
        <f>ROUND(E138*N138,2)</f>
        <v>0.23</v>
      </c>
      <c r="P138" s="239">
        <v>0</v>
      </c>
      <c r="Q138" s="239">
        <f>ROUND(E138*P138,2)</f>
        <v>0</v>
      </c>
      <c r="R138" s="241" t="s">
        <v>221</v>
      </c>
      <c r="S138" s="241" t="s">
        <v>120</v>
      </c>
      <c r="T138" s="242" t="s">
        <v>120</v>
      </c>
      <c r="U138" s="225">
        <v>0</v>
      </c>
      <c r="V138" s="225">
        <f>ROUND(E138*U138,2)</f>
        <v>0</v>
      </c>
      <c r="W138" s="225"/>
      <c r="X138" s="225" t="s">
        <v>222</v>
      </c>
      <c r="Y138" s="225" t="s">
        <v>122</v>
      </c>
      <c r="Z138" s="215"/>
      <c r="AA138" s="215"/>
      <c r="AB138" s="215"/>
      <c r="AC138" s="215"/>
      <c r="AD138" s="215"/>
      <c r="AE138" s="215"/>
      <c r="AF138" s="215"/>
      <c r="AG138" s="215" t="s">
        <v>223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2" x14ac:dyDescent="0.2">
      <c r="A139" s="222"/>
      <c r="B139" s="223"/>
      <c r="C139" s="258" t="s">
        <v>304</v>
      </c>
      <c r="D139" s="226"/>
      <c r="E139" s="227">
        <v>0.2288</v>
      </c>
      <c r="F139" s="225"/>
      <c r="G139" s="225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5"/>
      <c r="AA139" s="215"/>
      <c r="AB139" s="215"/>
      <c r="AC139" s="215"/>
      <c r="AD139" s="215"/>
      <c r="AE139" s="215"/>
      <c r="AF139" s="215"/>
      <c r="AG139" s="215" t="s">
        <v>132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ht="33.75" outlineLevel="1" x14ac:dyDescent="0.2">
      <c r="A140" s="246">
        <v>47</v>
      </c>
      <c r="B140" s="247" t="s">
        <v>305</v>
      </c>
      <c r="C140" s="259" t="s">
        <v>306</v>
      </c>
      <c r="D140" s="248" t="s">
        <v>175</v>
      </c>
      <c r="E140" s="249">
        <v>26</v>
      </c>
      <c r="F140" s="250"/>
      <c r="G140" s="251">
        <f>ROUND(E140*F140,2)</f>
        <v>0</v>
      </c>
      <c r="H140" s="250"/>
      <c r="I140" s="251">
        <f>ROUND(E140*H140,2)</f>
        <v>0</v>
      </c>
      <c r="J140" s="250"/>
      <c r="K140" s="251">
        <f>ROUND(E140*J140,2)</f>
        <v>0</v>
      </c>
      <c r="L140" s="251">
        <v>21</v>
      </c>
      <c r="M140" s="251">
        <f>G140*(1+L140/100)</f>
        <v>0</v>
      </c>
      <c r="N140" s="249">
        <v>4.3E-3</v>
      </c>
      <c r="O140" s="249">
        <f>ROUND(E140*N140,2)</f>
        <v>0.11</v>
      </c>
      <c r="P140" s="249">
        <v>0</v>
      </c>
      <c r="Q140" s="249">
        <f>ROUND(E140*P140,2)</f>
        <v>0</v>
      </c>
      <c r="R140" s="251" t="s">
        <v>221</v>
      </c>
      <c r="S140" s="251" t="s">
        <v>120</v>
      </c>
      <c r="T140" s="252" t="s">
        <v>120</v>
      </c>
      <c r="U140" s="225">
        <v>0</v>
      </c>
      <c r="V140" s="225">
        <f>ROUND(E140*U140,2)</f>
        <v>0</v>
      </c>
      <c r="W140" s="225"/>
      <c r="X140" s="225" t="s">
        <v>222</v>
      </c>
      <c r="Y140" s="225" t="s">
        <v>122</v>
      </c>
      <c r="Z140" s="215"/>
      <c r="AA140" s="215"/>
      <c r="AB140" s="215"/>
      <c r="AC140" s="215"/>
      <c r="AD140" s="215"/>
      <c r="AE140" s="215"/>
      <c r="AF140" s="215"/>
      <c r="AG140" s="215" t="s">
        <v>223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x14ac:dyDescent="0.2">
      <c r="A141" s="229" t="s">
        <v>114</v>
      </c>
      <c r="B141" s="230" t="s">
        <v>78</v>
      </c>
      <c r="C141" s="254" t="s">
        <v>79</v>
      </c>
      <c r="D141" s="231"/>
      <c r="E141" s="232"/>
      <c r="F141" s="233"/>
      <c r="G141" s="233">
        <f>SUMIF(AG142:AG145,"&lt;&gt;NOR",G142:G145)</f>
        <v>0</v>
      </c>
      <c r="H141" s="233"/>
      <c r="I141" s="233">
        <f>SUM(I142:I145)</f>
        <v>0</v>
      </c>
      <c r="J141" s="233"/>
      <c r="K141" s="233">
        <f>SUM(K142:K145)</f>
        <v>0</v>
      </c>
      <c r="L141" s="233"/>
      <c r="M141" s="233">
        <f>SUM(M142:M145)</f>
        <v>0</v>
      </c>
      <c r="N141" s="232"/>
      <c r="O141" s="232">
        <f>SUM(O142:O145)</f>
        <v>0</v>
      </c>
      <c r="P141" s="232"/>
      <c r="Q141" s="232">
        <f>SUM(Q142:Q145)</f>
        <v>0.44</v>
      </c>
      <c r="R141" s="233"/>
      <c r="S141" s="233"/>
      <c r="T141" s="234"/>
      <c r="U141" s="228"/>
      <c r="V141" s="228">
        <f>SUM(V142:V145)</f>
        <v>18.510000000000002</v>
      </c>
      <c r="W141" s="228"/>
      <c r="X141" s="228"/>
      <c r="Y141" s="228"/>
      <c r="AG141" t="s">
        <v>115</v>
      </c>
    </row>
    <row r="142" spans="1:60" outlineLevel="1" x14ac:dyDescent="0.2">
      <c r="A142" s="236">
        <v>48</v>
      </c>
      <c r="B142" s="237" t="s">
        <v>307</v>
      </c>
      <c r="C142" s="255" t="s">
        <v>308</v>
      </c>
      <c r="D142" s="238" t="s">
        <v>175</v>
      </c>
      <c r="E142" s="239">
        <v>223</v>
      </c>
      <c r="F142" s="240"/>
      <c r="G142" s="241">
        <f>ROUND(E142*F142,2)</f>
        <v>0</v>
      </c>
      <c r="H142" s="240"/>
      <c r="I142" s="241">
        <f>ROUND(E142*H142,2)</f>
        <v>0</v>
      </c>
      <c r="J142" s="240"/>
      <c r="K142" s="241">
        <f>ROUND(E142*J142,2)</f>
        <v>0</v>
      </c>
      <c r="L142" s="241">
        <v>21</v>
      </c>
      <c r="M142" s="241">
        <f>G142*(1+L142/100)</f>
        <v>0</v>
      </c>
      <c r="N142" s="239">
        <v>0</v>
      </c>
      <c r="O142" s="239">
        <f>ROUND(E142*N142,2)</f>
        <v>0</v>
      </c>
      <c r="P142" s="239">
        <v>1.98E-3</v>
      </c>
      <c r="Q142" s="239">
        <f>ROUND(E142*P142,2)</f>
        <v>0.44</v>
      </c>
      <c r="R142" s="241" t="s">
        <v>309</v>
      </c>
      <c r="S142" s="241" t="s">
        <v>120</v>
      </c>
      <c r="T142" s="242" t="s">
        <v>120</v>
      </c>
      <c r="U142" s="225">
        <v>8.3000000000000004E-2</v>
      </c>
      <c r="V142" s="225">
        <f>ROUND(E142*U142,2)</f>
        <v>18.510000000000002</v>
      </c>
      <c r="W142" s="225"/>
      <c r="X142" s="225" t="s">
        <v>121</v>
      </c>
      <c r="Y142" s="225" t="s">
        <v>122</v>
      </c>
      <c r="Z142" s="215"/>
      <c r="AA142" s="215"/>
      <c r="AB142" s="215"/>
      <c r="AC142" s="215"/>
      <c r="AD142" s="215"/>
      <c r="AE142" s="215"/>
      <c r="AF142" s="215"/>
      <c r="AG142" s="215" t="s">
        <v>123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2" x14ac:dyDescent="0.2">
      <c r="A143" s="222"/>
      <c r="B143" s="223"/>
      <c r="C143" s="256" t="s">
        <v>310</v>
      </c>
      <c r="D143" s="244"/>
      <c r="E143" s="244"/>
      <c r="F143" s="244"/>
      <c r="G143" s="244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5"/>
      <c r="AA143" s="215"/>
      <c r="AB143" s="215"/>
      <c r="AC143" s="215"/>
      <c r="AD143" s="215"/>
      <c r="AE143" s="215"/>
      <c r="AF143" s="215"/>
      <c r="AG143" s="215" t="s">
        <v>125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2" x14ac:dyDescent="0.2">
      <c r="A144" s="222"/>
      <c r="B144" s="223"/>
      <c r="C144" s="257" t="s">
        <v>311</v>
      </c>
      <c r="D144" s="245"/>
      <c r="E144" s="245"/>
      <c r="F144" s="245"/>
      <c r="G144" s="245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5"/>
      <c r="AA144" s="215"/>
      <c r="AB144" s="215"/>
      <c r="AC144" s="215"/>
      <c r="AD144" s="215"/>
      <c r="AE144" s="215"/>
      <c r="AF144" s="215"/>
      <c r="AG144" s="215" t="s">
        <v>127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3" x14ac:dyDescent="0.2">
      <c r="A145" s="222"/>
      <c r="B145" s="223"/>
      <c r="C145" s="257" t="s">
        <v>312</v>
      </c>
      <c r="D145" s="245"/>
      <c r="E145" s="245"/>
      <c r="F145" s="245"/>
      <c r="G145" s="245"/>
      <c r="H145" s="225"/>
      <c r="I145" s="225"/>
      <c r="J145" s="225"/>
      <c r="K145" s="225"/>
      <c r="L145" s="225"/>
      <c r="M145" s="225"/>
      <c r="N145" s="224"/>
      <c r="O145" s="224"/>
      <c r="P145" s="224"/>
      <c r="Q145" s="224"/>
      <c r="R145" s="225"/>
      <c r="S145" s="225"/>
      <c r="T145" s="225"/>
      <c r="U145" s="225"/>
      <c r="V145" s="225"/>
      <c r="W145" s="225"/>
      <c r="X145" s="225"/>
      <c r="Y145" s="225"/>
      <c r="Z145" s="215"/>
      <c r="AA145" s="215"/>
      <c r="AB145" s="215"/>
      <c r="AC145" s="215"/>
      <c r="AD145" s="215"/>
      <c r="AE145" s="215"/>
      <c r="AF145" s="215"/>
      <c r="AG145" s="215" t="s">
        <v>127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x14ac:dyDescent="0.2">
      <c r="A146" s="229" t="s">
        <v>114</v>
      </c>
      <c r="B146" s="230" t="s">
        <v>80</v>
      </c>
      <c r="C146" s="254" t="s">
        <v>81</v>
      </c>
      <c r="D146" s="231"/>
      <c r="E146" s="232"/>
      <c r="F146" s="233"/>
      <c r="G146" s="233">
        <f>SUMIF(AG147:AG154,"&lt;&gt;NOR",G147:G154)</f>
        <v>0</v>
      </c>
      <c r="H146" s="233"/>
      <c r="I146" s="233">
        <f>SUM(I147:I154)</f>
        <v>0</v>
      </c>
      <c r="J146" s="233"/>
      <c r="K146" s="233">
        <f>SUM(K147:K154)</f>
        <v>0</v>
      </c>
      <c r="L146" s="233"/>
      <c r="M146" s="233">
        <f>SUM(M147:M154)</f>
        <v>0</v>
      </c>
      <c r="N146" s="232"/>
      <c r="O146" s="232">
        <f>SUM(O147:O154)</f>
        <v>0.13</v>
      </c>
      <c r="P146" s="232"/>
      <c r="Q146" s="232">
        <f>SUM(Q147:Q154)</f>
        <v>0</v>
      </c>
      <c r="R146" s="233"/>
      <c r="S146" s="233"/>
      <c r="T146" s="234"/>
      <c r="U146" s="228"/>
      <c r="V146" s="228">
        <f>SUM(V147:V154)</f>
        <v>0</v>
      </c>
      <c r="W146" s="228"/>
      <c r="X146" s="228"/>
      <c r="Y146" s="228"/>
      <c r="AG146" t="s">
        <v>115</v>
      </c>
    </row>
    <row r="147" spans="1:60" outlineLevel="1" x14ac:dyDescent="0.2">
      <c r="A147" s="236">
        <v>49</v>
      </c>
      <c r="B147" s="237" t="s">
        <v>313</v>
      </c>
      <c r="C147" s="255" t="s">
        <v>314</v>
      </c>
      <c r="D147" s="238" t="s">
        <v>181</v>
      </c>
      <c r="E147" s="239">
        <v>25</v>
      </c>
      <c r="F147" s="240"/>
      <c r="G147" s="241">
        <f>ROUND(E147*F147,2)</f>
        <v>0</v>
      </c>
      <c r="H147" s="240"/>
      <c r="I147" s="241">
        <f>ROUND(E147*H147,2)</f>
        <v>0</v>
      </c>
      <c r="J147" s="240"/>
      <c r="K147" s="241">
        <f>ROUND(E147*J147,2)</f>
        <v>0</v>
      </c>
      <c r="L147" s="241">
        <v>21</v>
      </c>
      <c r="M147" s="241">
        <f>G147*(1+L147/100)</f>
        <v>0</v>
      </c>
      <c r="N147" s="239">
        <v>0</v>
      </c>
      <c r="O147" s="239">
        <f>ROUND(E147*N147,2)</f>
        <v>0</v>
      </c>
      <c r="P147" s="239">
        <v>0</v>
      </c>
      <c r="Q147" s="239">
        <f>ROUND(E147*P147,2)</f>
        <v>0</v>
      </c>
      <c r="R147" s="241"/>
      <c r="S147" s="241" t="s">
        <v>196</v>
      </c>
      <c r="T147" s="242" t="s">
        <v>197</v>
      </c>
      <c r="U147" s="225">
        <v>0</v>
      </c>
      <c r="V147" s="225">
        <f>ROUND(E147*U147,2)</f>
        <v>0</v>
      </c>
      <c r="W147" s="225"/>
      <c r="X147" s="225" t="s">
        <v>121</v>
      </c>
      <c r="Y147" s="225" t="s">
        <v>122</v>
      </c>
      <c r="Z147" s="215"/>
      <c r="AA147" s="215"/>
      <c r="AB147" s="215"/>
      <c r="AC147" s="215"/>
      <c r="AD147" s="215"/>
      <c r="AE147" s="215"/>
      <c r="AF147" s="215"/>
      <c r="AG147" s="215" t="s">
        <v>123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2" x14ac:dyDescent="0.2">
      <c r="A148" s="222"/>
      <c r="B148" s="223"/>
      <c r="C148" s="260" t="s">
        <v>315</v>
      </c>
      <c r="D148" s="253"/>
      <c r="E148" s="253"/>
      <c r="F148" s="253"/>
      <c r="G148" s="253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5"/>
      <c r="AA148" s="215"/>
      <c r="AB148" s="215"/>
      <c r="AC148" s="215"/>
      <c r="AD148" s="215"/>
      <c r="AE148" s="215"/>
      <c r="AF148" s="215"/>
      <c r="AG148" s="215" t="s">
        <v>127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3" x14ac:dyDescent="0.2">
      <c r="A149" s="222"/>
      <c r="B149" s="223"/>
      <c r="C149" s="257" t="s">
        <v>316</v>
      </c>
      <c r="D149" s="245"/>
      <c r="E149" s="245"/>
      <c r="F149" s="245"/>
      <c r="G149" s="245"/>
      <c r="H149" s="225"/>
      <c r="I149" s="225"/>
      <c r="J149" s="225"/>
      <c r="K149" s="225"/>
      <c r="L149" s="225"/>
      <c r="M149" s="225"/>
      <c r="N149" s="224"/>
      <c r="O149" s="224"/>
      <c r="P149" s="224"/>
      <c r="Q149" s="224"/>
      <c r="R149" s="225"/>
      <c r="S149" s="225"/>
      <c r="T149" s="225"/>
      <c r="U149" s="225"/>
      <c r="V149" s="225"/>
      <c r="W149" s="225"/>
      <c r="X149" s="225"/>
      <c r="Y149" s="225"/>
      <c r="Z149" s="215"/>
      <c r="AA149" s="215"/>
      <c r="AB149" s="215"/>
      <c r="AC149" s="215"/>
      <c r="AD149" s="215"/>
      <c r="AE149" s="215"/>
      <c r="AF149" s="215"/>
      <c r="AG149" s="215" t="s">
        <v>127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36">
        <v>50</v>
      </c>
      <c r="B150" s="237" t="s">
        <v>317</v>
      </c>
      <c r="C150" s="255" t="s">
        <v>318</v>
      </c>
      <c r="D150" s="238" t="s">
        <v>181</v>
      </c>
      <c r="E150" s="239">
        <v>50</v>
      </c>
      <c r="F150" s="240"/>
      <c r="G150" s="241">
        <f>ROUND(E150*F150,2)</f>
        <v>0</v>
      </c>
      <c r="H150" s="240"/>
      <c r="I150" s="241">
        <f>ROUND(E150*H150,2)</f>
        <v>0</v>
      </c>
      <c r="J150" s="240"/>
      <c r="K150" s="241">
        <f>ROUND(E150*J150,2)</f>
        <v>0</v>
      </c>
      <c r="L150" s="241">
        <v>21</v>
      </c>
      <c r="M150" s="241">
        <f>G150*(1+L150/100)</f>
        <v>0</v>
      </c>
      <c r="N150" s="239">
        <v>0</v>
      </c>
      <c r="O150" s="239">
        <f>ROUND(E150*N150,2)</f>
        <v>0</v>
      </c>
      <c r="P150" s="239">
        <v>0</v>
      </c>
      <c r="Q150" s="239">
        <f>ROUND(E150*P150,2)</f>
        <v>0</v>
      </c>
      <c r="R150" s="241" t="s">
        <v>221</v>
      </c>
      <c r="S150" s="241" t="s">
        <v>120</v>
      </c>
      <c r="T150" s="242" t="s">
        <v>120</v>
      </c>
      <c r="U150" s="225">
        <v>0</v>
      </c>
      <c r="V150" s="225">
        <f>ROUND(E150*U150,2)</f>
        <v>0</v>
      </c>
      <c r="W150" s="225"/>
      <c r="X150" s="225" t="s">
        <v>222</v>
      </c>
      <c r="Y150" s="225" t="s">
        <v>122</v>
      </c>
      <c r="Z150" s="215"/>
      <c r="AA150" s="215"/>
      <c r="AB150" s="215"/>
      <c r="AC150" s="215"/>
      <c r="AD150" s="215"/>
      <c r="AE150" s="215"/>
      <c r="AF150" s="215"/>
      <c r="AG150" s="215" t="s">
        <v>223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2" x14ac:dyDescent="0.2">
      <c r="A151" s="222"/>
      <c r="B151" s="223"/>
      <c r="C151" s="258" t="s">
        <v>319</v>
      </c>
      <c r="D151" s="226"/>
      <c r="E151" s="227">
        <v>50</v>
      </c>
      <c r="F151" s="225"/>
      <c r="G151" s="225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132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36">
        <v>51</v>
      </c>
      <c r="B152" s="237" t="s">
        <v>320</v>
      </c>
      <c r="C152" s="255" t="s">
        <v>321</v>
      </c>
      <c r="D152" s="238" t="s">
        <v>118</v>
      </c>
      <c r="E152" s="239">
        <v>0.20019999999999999</v>
      </c>
      <c r="F152" s="240"/>
      <c r="G152" s="241">
        <f>ROUND(E152*F152,2)</f>
        <v>0</v>
      </c>
      <c r="H152" s="240"/>
      <c r="I152" s="241">
        <f>ROUND(E152*H152,2)</f>
        <v>0</v>
      </c>
      <c r="J152" s="240"/>
      <c r="K152" s="241">
        <f>ROUND(E152*J152,2)</f>
        <v>0</v>
      </c>
      <c r="L152" s="241">
        <v>21</v>
      </c>
      <c r="M152" s="241">
        <f>G152*(1+L152/100)</f>
        <v>0</v>
      </c>
      <c r="N152" s="239">
        <v>0.66</v>
      </c>
      <c r="O152" s="239">
        <f>ROUND(E152*N152,2)</f>
        <v>0.13</v>
      </c>
      <c r="P152" s="239">
        <v>0</v>
      </c>
      <c r="Q152" s="239">
        <f>ROUND(E152*P152,2)</f>
        <v>0</v>
      </c>
      <c r="R152" s="241" t="s">
        <v>221</v>
      </c>
      <c r="S152" s="241" t="s">
        <v>120</v>
      </c>
      <c r="T152" s="242" t="s">
        <v>120</v>
      </c>
      <c r="U152" s="225">
        <v>0</v>
      </c>
      <c r="V152" s="225">
        <f>ROUND(E152*U152,2)</f>
        <v>0</v>
      </c>
      <c r="W152" s="225"/>
      <c r="X152" s="225" t="s">
        <v>222</v>
      </c>
      <c r="Y152" s="225" t="s">
        <v>122</v>
      </c>
      <c r="Z152" s="215"/>
      <c r="AA152" s="215"/>
      <c r="AB152" s="215"/>
      <c r="AC152" s="215"/>
      <c r="AD152" s="215"/>
      <c r="AE152" s="215"/>
      <c r="AF152" s="215"/>
      <c r="AG152" s="215" t="s">
        <v>223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2" x14ac:dyDescent="0.2">
      <c r="A153" s="222"/>
      <c r="B153" s="223"/>
      <c r="C153" s="260" t="s">
        <v>322</v>
      </c>
      <c r="D153" s="253"/>
      <c r="E153" s="253"/>
      <c r="F153" s="253"/>
      <c r="G153" s="253"/>
      <c r="H153" s="225"/>
      <c r="I153" s="225"/>
      <c r="J153" s="225"/>
      <c r="K153" s="225"/>
      <c r="L153" s="225"/>
      <c r="M153" s="225"/>
      <c r="N153" s="224"/>
      <c r="O153" s="224"/>
      <c r="P153" s="224"/>
      <c r="Q153" s="224"/>
      <c r="R153" s="225"/>
      <c r="S153" s="225"/>
      <c r="T153" s="225"/>
      <c r="U153" s="225"/>
      <c r="V153" s="225"/>
      <c r="W153" s="225"/>
      <c r="X153" s="225"/>
      <c r="Y153" s="225"/>
      <c r="Z153" s="215"/>
      <c r="AA153" s="215"/>
      <c r="AB153" s="215"/>
      <c r="AC153" s="215"/>
      <c r="AD153" s="215"/>
      <c r="AE153" s="215"/>
      <c r="AF153" s="215"/>
      <c r="AG153" s="215" t="s">
        <v>127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2" x14ac:dyDescent="0.2">
      <c r="A154" s="222"/>
      <c r="B154" s="223"/>
      <c r="C154" s="258" t="s">
        <v>323</v>
      </c>
      <c r="D154" s="226"/>
      <c r="E154" s="227">
        <v>0.20019999999999999</v>
      </c>
      <c r="F154" s="225"/>
      <c r="G154" s="225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5"/>
      <c r="AA154" s="215"/>
      <c r="AB154" s="215"/>
      <c r="AC154" s="215"/>
      <c r="AD154" s="215"/>
      <c r="AE154" s="215"/>
      <c r="AF154" s="215"/>
      <c r="AG154" s="215" t="s">
        <v>132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x14ac:dyDescent="0.2">
      <c r="A155" s="229" t="s">
        <v>114</v>
      </c>
      <c r="B155" s="230" t="s">
        <v>82</v>
      </c>
      <c r="C155" s="254" t="s">
        <v>83</v>
      </c>
      <c r="D155" s="231"/>
      <c r="E155" s="232"/>
      <c r="F155" s="233"/>
      <c r="G155" s="233">
        <f>SUMIF(AG156:AG160,"&lt;&gt;NOR",G156:G160)</f>
        <v>0</v>
      </c>
      <c r="H155" s="233"/>
      <c r="I155" s="233">
        <f>SUM(I156:I160)</f>
        <v>0</v>
      </c>
      <c r="J155" s="233"/>
      <c r="K155" s="233">
        <f>SUM(K156:K160)</f>
        <v>0</v>
      </c>
      <c r="L155" s="233"/>
      <c r="M155" s="233">
        <f>SUM(M156:M160)</f>
        <v>0</v>
      </c>
      <c r="N155" s="232"/>
      <c r="O155" s="232">
        <f>SUM(O156:O160)</f>
        <v>0</v>
      </c>
      <c r="P155" s="232"/>
      <c r="Q155" s="232">
        <f>SUM(Q156:Q160)</f>
        <v>0</v>
      </c>
      <c r="R155" s="233"/>
      <c r="S155" s="233"/>
      <c r="T155" s="234"/>
      <c r="U155" s="228"/>
      <c r="V155" s="228">
        <f>SUM(V156:V160)</f>
        <v>2.04</v>
      </c>
      <c r="W155" s="228"/>
      <c r="X155" s="228"/>
      <c r="Y155" s="228"/>
      <c r="AG155" t="s">
        <v>115</v>
      </c>
    </row>
    <row r="156" spans="1:60" outlineLevel="1" x14ac:dyDescent="0.2">
      <c r="A156" s="246">
        <v>52</v>
      </c>
      <c r="B156" s="247" t="s">
        <v>324</v>
      </c>
      <c r="C156" s="259" t="s">
        <v>325</v>
      </c>
      <c r="D156" s="248" t="s">
        <v>282</v>
      </c>
      <c r="E156" s="249">
        <v>1.0037700000000001</v>
      </c>
      <c r="F156" s="250"/>
      <c r="G156" s="251">
        <f>ROUND(E156*F156,2)</f>
        <v>0</v>
      </c>
      <c r="H156" s="250"/>
      <c r="I156" s="251">
        <f>ROUND(E156*H156,2)</f>
        <v>0</v>
      </c>
      <c r="J156" s="250"/>
      <c r="K156" s="251">
        <f>ROUND(E156*J156,2)</f>
        <v>0</v>
      </c>
      <c r="L156" s="251">
        <v>21</v>
      </c>
      <c r="M156" s="251">
        <f>G156*(1+L156/100)</f>
        <v>0</v>
      </c>
      <c r="N156" s="249">
        <v>0</v>
      </c>
      <c r="O156" s="249">
        <f>ROUND(E156*N156,2)</f>
        <v>0</v>
      </c>
      <c r="P156" s="249">
        <v>0</v>
      </c>
      <c r="Q156" s="249">
        <f>ROUND(E156*P156,2)</f>
        <v>0</v>
      </c>
      <c r="R156" s="251" t="s">
        <v>274</v>
      </c>
      <c r="S156" s="251" t="s">
        <v>120</v>
      </c>
      <c r="T156" s="252" t="s">
        <v>120</v>
      </c>
      <c r="U156" s="225">
        <v>0.94199999999999995</v>
      </c>
      <c r="V156" s="225">
        <f>ROUND(E156*U156,2)</f>
        <v>0.95</v>
      </c>
      <c r="W156" s="225"/>
      <c r="X156" s="225" t="s">
        <v>326</v>
      </c>
      <c r="Y156" s="225" t="s">
        <v>122</v>
      </c>
      <c r="Z156" s="215"/>
      <c r="AA156" s="215"/>
      <c r="AB156" s="215"/>
      <c r="AC156" s="215"/>
      <c r="AD156" s="215"/>
      <c r="AE156" s="215"/>
      <c r="AF156" s="215"/>
      <c r="AG156" s="215" t="s">
        <v>327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ht="22.5" outlineLevel="1" x14ac:dyDescent="0.2">
      <c r="A157" s="246">
        <v>53</v>
      </c>
      <c r="B157" s="247" t="s">
        <v>328</v>
      </c>
      <c r="C157" s="259" t="s">
        <v>329</v>
      </c>
      <c r="D157" s="248" t="s">
        <v>282</v>
      </c>
      <c r="E157" s="249">
        <v>10.03768</v>
      </c>
      <c r="F157" s="250"/>
      <c r="G157" s="251">
        <f>ROUND(E157*F157,2)</f>
        <v>0</v>
      </c>
      <c r="H157" s="250"/>
      <c r="I157" s="251">
        <f>ROUND(E157*H157,2)</f>
        <v>0</v>
      </c>
      <c r="J157" s="250"/>
      <c r="K157" s="251">
        <f>ROUND(E157*J157,2)</f>
        <v>0</v>
      </c>
      <c r="L157" s="251">
        <v>21</v>
      </c>
      <c r="M157" s="251">
        <f>G157*(1+L157/100)</f>
        <v>0</v>
      </c>
      <c r="N157" s="249">
        <v>0</v>
      </c>
      <c r="O157" s="249">
        <f>ROUND(E157*N157,2)</f>
        <v>0</v>
      </c>
      <c r="P157" s="249">
        <v>0</v>
      </c>
      <c r="Q157" s="249">
        <f>ROUND(E157*P157,2)</f>
        <v>0</v>
      </c>
      <c r="R157" s="251" t="s">
        <v>274</v>
      </c>
      <c r="S157" s="251" t="s">
        <v>120</v>
      </c>
      <c r="T157" s="252" t="s">
        <v>120</v>
      </c>
      <c r="U157" s="225">
        <v>0.105</v>
      </c>
      <c r="V157" s="225">
        <f>ROUND(E157*U157,2)</f>
        <v>1.05</v>
      </c>
      <c r="W157" s="225"/>
      <c r="X157" s="225" t="s">
        <v>326</v>
      </c>
      <c r="Y157" s="225" t="s">
        <v>122</v>
      </c>
      <c r="Z157" s="215"/>
      <c r="AA157" s="215"/>
      <c r="AB157" s="215"/>
      <c r="AC157" s="215"/>
      <c r="AD157" s="215"/>
      <c r="AE157" s="215"/>
      <c r="AF157" s="215"/>
      <c r="AG157" s="215" t="s">
        <v>327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46">
        <v>54</v>
      </c>
      <c r="B158" s="247" t="s">
        <v>330</v>
      </c>
      <c r="C158" s="259" t="s">
        <v>331</v>
      </c>
      <c r="D158" s="248" t="s">
        <v>282</v>
      </c>
      <c r="E158" s="249">
        <v>1.0037700000000001</v>
      </c>
      <c r="F158" s="250"/>
      <c r="G158" s="251">
        <f>ROUND(E158*F158,2)</f>
        <v>0</v>
      </c>
      <c r="H158" s="250"/>
      <c r="I158" s="251">
        <f>ROUND(E158*H158,2)</f>
        <v>0</v>
      </c>
      <c r="J158" s="250"/>
      <c r="K158" s="251">
        <f>ROUND(E158*J158,2)</f>
        <v>0</v>
      </c>
      <c r="L158" s="251">
        <v>21</v>
      </c>
      <c r="M158" s="251">
        <f>G158*(1+L158/100)</f>
        <v>0</v>
      </c>
      <c r="N158" s="249">
        <v>0</v>
      </c>
      <c r="O158" s="249">
        <f>ROUND(E158*N158,2)</f>
        <v>0</v>
      </c>
      <c r="P158" s="249">
        <v>0</v>
      </c>
      <c r="Q158" s="249">
        <f>ROUND(E158*P158,2)</f>
        <v>0</v>
      </c>
      <c r="R158" s="251" t="s">
        <v>274</v>
      </c>
      <c r="S158" s="251" t="s">
        <v>120</v>
      </c>
      <c r="T158" s="252" t="s">
        <v>120</v>
      </c>
      <c r="U158" s="225">
        <v>0</v>
      </c>
      <c r="V158" s="225">
        <f>ROUND(E158*U158,2)</f>
        <v>0</v>
      </c>
      <c r="W158" s="225"/>
      <c r="X158" s="225" t="s">
        <v>326</v>
      </c>
      <c r="Y158" s="225" t="s">
        <v>122</v>
      </c>
      <c r="Z158" s="215"/>
      <c r="AA158" s="215"/>
      <c r="AB158" s="215"/>
      <c r="AC158" s="215"/>
      <c r="AD158" s="215"/>
      <c r="AE158" s="215"/>
      <c r="AF158" s="215"/>
      <c r="AG158" s="215" t="s">
        <v>327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36">
        <v>55</v>
      </c>
      <c r="B159" s="237" t="s">
        <v>332</v>
      </c>
      <c r="C159" s="255" t="s">
        <v>333</v>
      </c>
      <c r="D159" s="238" t="s">
        <v>282</v>
      </c>
      <c r="E159" s="239">
        <v>1.0037700000000001</v>
      </c>
      <c r="F159" s="240"/>
      <c r="G159" s="241">
        <f>ROUND(E159*F159,2)</f>
        <v>0</v>
      </c>
      <c r="H159" s="240"/>
      <c r="I159" s="241">
        <f>ROUND(E159*H159,2)</f>
        <v>0</v>
      </c>
      <c r="J159" s="240"/>
      <c r="K159" s="241">
        <f>ROUND(E159*J159,2)</f>
        <v>0</v>
      </c>
      <c r="L159" s="241">
        <v>21</v>
      </c>
      <c r="M159" s="241">
        <f>G159*(1+L159/100)</f>
        <v>0</v>
      </c>
      <c r="N159" s="239">
        <v>0</v>
      </c>
      <c r="O159" s="239">
        <f>ROUND(E159*N159,2)</f>
        <v>0</v>
      </c>
      <c r="P159" s="239">
        <v>0</v>
      </c>
      <c r="Q159" s="239">
        <f>ROUND(E159*P159,2)</f>
        <v>0</v>
      </c>
      <c r="R159" s="241"/>
      <c r="S159" s="241" t="s">
        <v>196</v>
      </c>
      <c r="T159" s="242" t="s">
        <v>120</v>
      </c>
      <c r="U159" s="225">
        <v>4.2000000000000003E-2</v>
      </c>
      <c r="V159" s="225">
        <f>ROUND(E159*U159,2)</f>
        <v>0.04</v>
      </c>
      <c r="W159" s="225"/>
      <c r="X159" s="225" t="s">
        <v>326</v>
      </c>
      <c r="Y159" s="225" t="s">
        <v>122</v>
      </c>
      <c r="Z159" s="215"/>
      <c r="AA159" s="215"/>
      <c r="AB159" s="215"/>
      <c r="AC159" s="215"/>
      <c r="AD159" s="215"/>
      <c r="AE159" s="215"/>
      <c r="AF159" s="215"/>
      <c r="AG159" s="215" t="s">
        <v>327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2" x14ac:dyDescent="0.2">
      <c r="A160" s="222"/>
      <c r="B160" s="223"/>
      <c r="C160" s="260" t="s">
        <v>334</v>
      </c>
      <c r="D160" s="253"/>
      <c r="E160" s="253"/>
      <c r="F160" s="253"/>
      <c r="G160" s="253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5"/>
      <c r="AA160" s="215"/>
      <c r="AB160" s="215"/>
      <c r="AC160" s="215"/>
      <c r="AD160" s="215"/>
      <c r="AE160" s="215"/>
      <c r="AF160" s="215"/>
      <c r="AG160" s="215" t="s">
        <v>127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x14ac:dyDescent="0.2">
      <c r="A161" s="229" t="s">
        <v>114</v>
      </c>
      <c r="B161" s="230" t="s">
        <v>85</v>
      </c>
      <c r="C161" s="254" t="s">
        <v>27</v>
      </c>
      <c r="D161" s="231"/>
      <c r="E161" s="232"/>
      <c r="F161" s="233"/>
      <c r="G161" s="233">
        <f>SUMIF(AG162:AG171,"&lt;&gt;NOR",G162:G171)</f>
        <v>0</v>
      </c>
      <c r="H161" s="233"/>
      <c r="I161" s="233">
        <f>SUM(I162:I171)</f>
        <v>0</v>
      </c>
      <c r="J161" s="233"/>
      <c r="K161" s="233">
        <f>SUM(K162:K171)</f>
        <v>0</v>
      </c>
      <c r="L161" s="233"/>
      <c r="M161" s="233">
        <f>SUM(M162:M171)</f>
        <v>0</v>
      </c>
      <c r="N161" s="232"/>
      <c r="O161" s="232">
        <f>SUM(O162:O171)</f>
        <v>0</v>
      </c>
      <c r="P161" s="232"/>
      <c r="Q161" s="232">
        <f>SUM(Q162:Q171)</f>
        <v>0</v>
      </c>
      <c r="R161" s="233"/>
      <c r="S161" s="233"/>
      <c r="T161" s="234"/>
      <c r="U161" s="228"/>
      <c r="V161" s="228">
        <f>SUM(V162:V171)</f>
        <v>0</v>
      </c>
      <c r="W161" s="228"/>
      <c r="X161" s="228"/>
      <c r="Y161" s="228"/>
      <c r="AG161" t="s">
        <v>115</v>
      </c>
    </row>
    <row r="162" spans="1:60" outlineLevel="1" x14ac:dyDescent="0.2">
      <c r="A162" s="236">
        <v>56</v>
      </c>
      <c r="B162" s="237" t="s">
        <v>335</v>
      </c>
      <c r="C162" s="255" t="s">
        <v>336</v>
      </c>
      <c r="D162" s="238" t="s">
        <v>337</v>
      </c>
      <c r="E162" s="239">
        <v>1</v>
      </c>
      <c r="F162" s="240"/>
      <c r="G162" s="241">
        <f>ROUND(E162*F162,2)</f>
        <v>0</v>
      </c>
      <c r="H162" s="240"/>
      <c r="I162" s="241">
        <f>ROUND(E162*H162,2)</f>
        <v>0</v>
      </c>
      <c r="J162" s="240"/>
      <c r="K162" s="241">
        <f>ROUND(E162*J162,2)</f>
        <v>0</v>
      </c>
      <c r="L162" s="241">
        <v>21</v>
      </c>
      <c r="M162" s="241">
        <f>G162*(1+L162/100)</f>
        <v>0</v>
      </c>
      <c r="N162" s="239">
        <v>0</v>
      </c>
      <c r="O162" s="239">
        <f>ROUND(E162*N162,2)</f>
        <v>0</v>
      </c>
      <c r="P162" s="239">
        <v>0</v>
      </c>
      <c r="Q162" s="239">
        <f>ROUND(E162*P162,2)</f>
        <v>0</v>
      </c>
      <c r="R162" s="241"/>
      <c r="S162" s="241" t="s">
        <v>120</v>
      </c>
      <c r="T162" s="242" t="s">
        <v>197</v>
      </c>
      <c r="U162" s="225">
        <v>0</v>
      </c>
      <c r="V162" s="225">
        <f>ROUND(E162*U162,2)</f>
        <v>0</v>
      </c>
      <c r="W162" s="225"/>
      <c r="X162" s="225" t="s">
        <v>338</v>
      </c>
      <c r="Y162" s="225" t="s">
        <v>122</v>
      </c>
      <c r="Z162" s="215"/>
      <c r="AA162" s="215"/>
      <c r="AB162" s="215"/>
      <c r="AC162" s="215"/>
      <c r="AD162" s="215"/>
      <c r="AE162" s="215"/>
      <c r="AF162" s="215"/>
      <c r="AG162" s="215" t="s">
        <v>339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2" x14ac:dyDescent="0.2">
      <c r="A163" s="222"/>
      <c r="B163" s="223"/>
      <c r="C163" s="260" t="s">
        <v>340</v>
      </c>
      <c r="D163" s="253"/>
      <c r="E163" s="253"/>
      <c r="F163" s="253"/>
      <c r="G163" s="253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5"/>
      <c r="AA163" s="215"/>
      <c r="AB163" s="215"/>
      <c r="AC163" s="215"/>
      <c r="AD163" s="215"/>
      <c r="AE163" s="215"/>
      <c r="AF163" s="215"/>
      <c r="AG163" s="215" t="s">
        <v>127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43" t="str">
        <f>C163</f>
        <v>Zaměření a vytýčení stávajících inženýrských sítí v místě stavby z hlediska jejich ochrany při provádění stavby.</v>
      </c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">
      <c r="A164" s="236">
        <v>57</v>
      </c>
      <c r="B164" s="237" t="s">
        <v>341</v>
      </c>
      <c r="C164" s="255" t="s">
        <v>342</v>
      </c>
      <c r="D164" s="238" t="s">
        <v>337</v>
      </c>
      <c r="E164" s="239">
        <v>1</v>
      </c>
      <c r="F164" s="240"/>
      <c r="G164" s="241">
        <f>ROUND(E164*F164,2)</f>
        <v>0</v>
      </c>
      <c r="H164" s="240"/>
      <c r="I164" s="241">
        <f>ROUND(E164*H164,2)</f>
        <v>0</v>
      </c>
      <c r="J164" s="240"/>
      <c r="K164" s="241">
        <f>ROUND(E164*J164,2)</f>
        <v>0</v>
      </c>
      <c r="L164" s="241">
        <v>21</v>
      </c>
      <c r="M164" s="241">
        <f>G164*(1+L164/100)</f>
        <v>0</v>
      </c>
      <c r="N164" s="239">
        <v>0</v>
      </c>
      <c r="O164" s="239">
        <f>ROUND(E164*N164,2)</f>
        <v>0</v>
      </c>
      <c r="P164" s="239">
        <v>0</v>
      </c>
      <c r="Q164" s="239">
        <f>ROUND(E164*P164,2)</f>
        <v>0</v>
      </c>
      <c r="R164" s="241"/>
      <c r="S164" s="241" t="s">
        <v>120</v>
      </c>
      <c r="T164" s="242" t="s">
        <v>197</v>
      </c>
      <c r="U164" s="225">
        <v>0</v>
      </c>
      <c r="V164" s="225">
        <f>ROUND(E164*U164,2)</f>
        <v>0</v>
      </c>
      <c r="W164" s="225"/>
      <c r="X164" s="225" t="s">
        <v>338</v>
      </c>
      <c r="Y164" s="225" t="s">
        <v>122</v>
      </c>
      <c r="Z164" s="215"/>
      <c r="AA164" s="215"/>
      <c r="AB164" s="215"/>
      <c r="AC164" s="215"/>
      <c r="AD164" s="215"/>
      <c r="AE164" s="215"/>
      <c r="AF164" s="215"/>
      <c r="AG164" s="215" t="s">
        <v>343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2" x14ac:dyDescent="0.2">
      <c r="A165" s="222"/>
      <c r="B165" s="223"/>
      <c r="C165" s="260" t="s">
        <v>344</v>
      </c>
      <c r="D165" s="253"/>
      <c r="E165" s="253"/>
      <c r="F165" s="253"/>
      <c r="G165" s="253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5"/>
      <c r="AA165" s="215"/>
      <c r="AB165" s="215"/>
      <c r="AC165" s="215"/>
      <c r="AD165" s="215"/>
      <c r="AE165" s="215"/>
      <c r="AF165" s="215"/>
      <c r="AG165" s="215" t="s">
        <v>127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36">
        <v>58</v>
      </c>
      <c r="B166" s="237" t="s">
        <v>345</v>
      </c>
      <c r="C166" s="255" t="s">
        <v>346</v>
      </c>
      <c r="D166" s="238" t="s">
        <v>337</v>
      </c>
      <c r="E166" s="239">
        <v>1</v>
      </c>
      <c r="F166" s="240"/>
      <c r="G166" s="241">
        <f>ROUND(E166*F166,2)</f>
        <v>0</v>
      </c>
      <c r="H166" s="240"/>
      <c r="I166" s="241">
        <f>ROUND(E166*H166,2)</f>
        <v>0</v>
      </c>
      <c r="J166" s="240"/>
      <c r="K166" s="241">
        <f>ROUND(E166*J166,2)</f>
        <v>0</v>
      </c>
      <c r="L166" s="241">
        <v>21</v>
      </c>
      <c r="M166" s="241">
        <f>G166*(1+L166/100)</f>
        <v>0</v>
      </c>
      <c r="N166" s="239">
        <v>0</v>
      </c>
      <c r="O166" s="239">
        <f>ROUND(E166*N166,2)</f>
        <v>0</v>
      </c>
      <c r="P166" s="239">
        <v>0</v>
      </c>
      <c r="Q166" s="239">
        <f>ROUND(E166*P166,2)</f>
        <v>0</v>
      </c>
      <c r="R166" s="241"/>
      <c r="S166" s="241" t="s">
        <v>120</v>
      </c>
      <c r="T166" s="242" t="s">
        <v>197</v>
      </c>
      <c r="U166" s="225">
        <v>0</v>
      </c>
      <c r="V166" s="225">
        <f>ROUND(E166*U166,2)</f>
        <v>0</v>
      </c>
      <c r="W166" s="225"/>
      <c r="X166" s="225" t="s">
        <v>338</v>
      </c>
      <c r="Y166" s="225" t="s">
        <v>122</v>
      </c>
      <c r="Z166" s="215"/>
      <c r="AA166" s="215"/>
      <c r="AB166" s="215"/>
      <c r="AC166" s="215"/>
      <c r="AD166" s="215"/>
      <c r="AE166" s="215"/>
      <c r="AF166" s="215"/>
      <c r="AG166" s="215" t="s">
        <v>347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ht="22.5" outlineLevel="2" x14ac:dyDescent="0.2">
      <c r="A167" s="222"/>
      <c r="B167" s="223"/>
      <c r="C167" s="260" t="s">
        <v>348</v>
      </c>
      <c r="D167" s="253"/>
      <c r="E167" s="253"/>
      <c r="F167" s="253"/>
      <c r="G167" s="253"/>
      <c r="H167" s="225"/>
      <c r="I167" s="225"/>
      <c r="J167" s="225"/>
      <c r="K167" s="225"/>
      <c r="L167" s="225"/>
      <c r="M167" s="225"/>
      <c r="N167" s="224"/>
      <c r="O167" s="224"/>
      <c r="P167" s="224"/>
      <c r="Q167" s="224"/>
      <c r="R167" s="225"/>
      <c r="S167" s="225"/>
      <c r="T167" s="225"/>
      <c r="U167" s="225"/>
      <c r="V167" s="225"/>
      <c r="W167" s="225"/>
      <c r="X167" s="225"/>
      <c r="Y167" s="225"/>
      <c r="Z167" s="215"/>
      <c r="AA167" s="215"/>
      <c r="AB167" s="215"/>
      <c r="AC167" s="215"/>
      <c r="AD167" s="215"/>
      <c r="AE167" s="215"/>
      <c r="AF167" s="215"/>
      <c r="AG167" s="215" t="s">
        <v>127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43" t="str">
        <f>C167</f>
        <v>Náklady na ztížené provádění stavebních prací v důsledku nepřerušeného provozu na staveništi nebo v případech nepřerušeného provozu v objektech v nichž se stavební práce provádí.</v>
      </c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36">
        <v>59</v>
      </c>
      <c r="B168" s="237" t="s">
        <v>349</v>
      </c>
      <c r="C168" s="255" t="s">
        <v>350</v>
      </c>
      <c r="D168" s="238" t="s">
        <v>337</v>
      </c>
      <c r="E168" s="239">
        <v>1</v>
      </c>
      <c r="F168" s="240"/>
      <c r="G168" s="241">
        <f>ROUND(E168*F168,2)</f>
        <v>0</v>
      </c>
      <c r="H168" s="240"/>
      <c r="I168" s="241">
        <f>ROUND(E168*H168,2)</f>
        <v>0</v>
      </c>
      <c r="J168" s="240"/>
      <c r="K168" s="241">
        <f>ROUND(E168*J168,2)</f>
        <v>0</v>
      </c>
      <c r="L168" s="241">
        <v>21</v>
      </c>
      <c r="M168" s="241">
        <f>G168*(1+L168/100)</f>
        <v>0</v>
      </c>
      <c r="N168" s="239">
        <v>0</v>
      </c>
      <c r="O168" s="239">
        <f>ROUND(E168*N168,2)</f>
        <v>0</v>
      </c>
      <c r="P168" s="239">
        <v>0</v>
      </c>
      <c r="Q168" s="239">
        <f>ROUND(E168*P168,2)</f>
        <v>0</v>
      </c>
      <c r="R168" s="241"/>
      <c r="S168" s="241" t="s">
        <v>120</v>
      </c>
      <c r="T168" s="242" t="s">
        <v>197</v>
      </c>
      <c r="U168" s="225">
        <v>0</v>
      </c>
      <c r="V168" s="225">
        <f>ROUND(E168*U168,2)</f>
        <v>0</v>
      </c>
      <c r="W168" s="225"/>
      <c r="X168" s="225" t="s">
        <v>338</v>
      </c>
      <c r="Y168" s="225" t="s">
        <v>122</v>
      </c>
      <c r="Z168" s="215"/>
      <c r="AA168" s="215"/>
      <c r="AB168" s="215"/>
      <c r="AC168" s="215"/>
      <c r="AD168" s="215"/>
      <c r="AE168" s="215"/>
      <c r="AF168" s="215"/>
      <c r="AG168" s="215" t="s">
        <v>343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ht="22.5" outlineLevel="2" x14ac:dyDescent="0.2">
      <c r="A169" s="222"/>
      <c r="B169" s="223"/>
      <c r="C169" s="260" t="s">
        <v>354</v>
      </c>
      <c r="D169" s="253"/>
      <c r="E169" s="253"/>
      <c r="F169" s="253"/>
      <c r="G169" s="253"/>
      <c r="H169" s="225"/>
      <c r="I169" s="225"/>
      <c r="J169" s="225"/>
      <c r="K169" s="225"/>
      <c r="L169" s="225"/>
      <c r="M169" s="225"/>
      <c r="N169" s="224"/>
      <c r="O169" s="224"/>
      <c r="P169" s="224"/>
      <c r="Q169" s="224"/>
      <c r="R169" s="225"/>
      <c r="S169" s="225"/>
      <c r="T169" s="225"/>
      <c r="U169" s="225"/>
      <c r="V169" s="225"/>
      <c r="W169" s="225"/>
      <c r="X169" s="225"/>
      <c r="Y169" s="225"/>
      <c r="Z169" s="215"/>
      <c r="AA169" s="215"/>
      <c r="AB169" s="215"/>
      <c r="AC169" s="215"/>
      <c r="AD169" s="215"/>
      <c r="AE169" s="215"/>
      <c r="AF169" s="215"/>
      <c r="AG169" s="215" t="s">
        <v>127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43" t="str">
        <f>C169</f>
        <v>- Náklady na ztížené provádění stavebních prací v neobvyklém a práci ztěžujícím prostředí, jako např. ve zdraví škodlivém prostředí, práce pod vodou či v podzemí.</v>
      </c>
      <c r="BB169" s="215"/>
      <c r="BC169" s="215"/>
      <c r="BD169" s="215"/>
      <c r="BE169" s="215"/>
      <c r="BF169" s="215"/>
      <c r="BG169" s="215"/>
      <c r="BH169" s="215"/>
    </row>
    <row r="170" spans="1:60" outlineLevel="3" x14ac:dyDescent="0.2">
      <c r="A170" s="222"/>
      <c r="B170" s="223"/>
      <c r="C170" s="257" t="s">
        <v>351</v>
      </c>
      <c r="D170" s="245"/>
      <c r="E170" s="245"/>
      <c r="F170" s="245"/>
      <c r="G170" s="245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25"/>
      <c r="Z170" s="215"/>
      <c r="AA170" s="215"/>
      <c r="AB170" s="215"/>
      <c r="AC170" s="215"/>
      <c r="AD170" s="215"/>
      <c r="AE170" s="215"/>
      <c r="AF170" s="215"/>
      <c r="AG170" s="215" t="s">
        <v>127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3" x14ac:dyDescent="0.2">
      <c r="A171" s="222"/>
      <c r="B171" s="223"/>
      <c r="C171" s="257" t="s">
        <v>352</v>
      </c>
      <c r="D171" s="245"/>
      <c r="E171" s="245"/>
      <c r="F171" s="245"/>
      <c r="G171" s="245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5"/>
      <c r="AA171" s="215"/>
      <c r="AB171" s="215"/>
      <c r="AC171" s="215"/>
      <c r="AD171" s="215"/>
      <c r="AE171" s="215"/>
      <c r="AF171" s="215"/>
      <c r="AG171" s="215" t="s">
        <v>127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x14ac:dyDescent="0.2">
      <c r="A172" s="3"/>
      <c r="B172" s="4"/>
      <c r="C172" s="261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AE172">
        <v>15</v>
      </c>
      <c r="AF172">
        <v>21</v>
      </c>
      <c r="AG172" t="s">
        <v>100</v>
      </c>
    </row>
    <row r="173" spans="1:60" x14ac:dyDescent="0.2">
      <c r="A173" s="218"/>
      <c r="B173" s="219" t="s">
        <v>29</v>
      </c>
      <c r="C173" s="262"/>
      <c r="D173" s="220"/>
      <c r="E173" s="221"/>
      <c r="F173" s="221"/>
      <c r="G173" s="235">
        <f>G8+G31+G35+G46+G91+G98+G116+G122+G126+G141+G146+G155+G161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AE173">
        <f>SUMIF(L7:L171,AE172,G7:G171)</f>
        <v>0</v>
      </c>
      <c r="AF173">
        <f>SUMIF(L7:L171,AF172,G7:G171)</f>
        <v>0</v>
      </c>
      <c r="AG173" t="s">
        <v>353</v>
      </c>
    </row>
    <row r="174" spans="1:60" x14ac:dyDescent="0.2">
      <c r="C174" s="263"/>
      <c r="D174" s="10"/>
      <c r="AG174" t="s">
        <v>355</v>
      </c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x0J9183Yfs+JlqJ9j/LaM26mIdTjMf06qHe5+E9UvrceVUsGLXn/R6UPPKclF1eC8pt3qgRUJfkTimdqOF8lg==" saltValue="FHkuPstr/NoceoRWxUxT6Q==" spinCount="100000" sheet="1" formatRows="0"/>
  <mergeCells count="64">
    <mergeCell ref="C167:G167"/>
    <mergeCell ref="C169:G169"/>
    <mergeCell ref="C170:G170"/>
    <mergeCell ref="C171:G171"/>
    <mergeCell ref="C148:G148"/>
    <mergeCell ref="C149:G149"/>
    <mergeCell ref="C153:G153"/>
    <mergeCell ref="C160:G160"/>
    <mergeCell ref="C163:G163"/>
    <mergeCell ref="C165:G165"/>
    <mergeCell ref="C132:G132"/>
    <mergeCell ref="C133:G133"/>
    <mergeCell ref="C136:G136"/>
    <mergeCell ref="C143:G143"/>
    <mergeCell ref="C144:G144"/>
    <mergeCell ref="C145:G145"/>
    <mergeCell ref="C111:G111"/>
    <mergeCell ref="C119:G119"/>
    <mergeCell ref="C121:G121"/>
    <mergeCell ref="C124:G124"/>
    <mergeCell ref="C125:G125"/>
    <mergeCell ref="C128:G128"/>
    <mergeCell ref="C79:G79"/>
    <mergeCell ref="C88:G88"/>
    <mergeCell ref="C89:G89"/>
    <mergeCell ref="C90:G90"/>
    <mergeCell ref="C93:G93"/>
    <mergeCell ref="C96:G96"/>
    <mergeCell ref="C71:G71"/>
    <mergeCell ref="C74:G74"/>
    <mergeCell ref="C75:G75"/>
    <mergeCell ref="C76:G76"/>
    <mergeCell ref="C77:G77"/>
    <mergeCell ref="C78:G78"/>
    <mergeCell ref="C63:G63"/>
    <mergeCell ref="C64:G64"/>
    <mergeCell ref="C65:G65"/>
    <mergeCell ref="C67:G67"/>
    <mergeCell ref="C68:G68"/>
    <mergeCell ref="C70:G70"/>
    <mergeCell ref="C44:G44"/>
    <mergeCell ref="C48:G48"/>
    <mergeCell ref="C53:G53"/>
    <mergeCell ref="C56:G56"/>
    <mergeCell ref="C58:G58"/>
    <mergeCell ref="C62:G62"/>
    <mergeCell ref="C27:G27"/>
    <mergeCell ref="C30:G30"/>
    <mergeCell ref="C33:G33"/>
    <mergeCell ref="C37:G37"/>
    <mergeCell ref="C38:G38"/>
    <mergeCell ref="C41:G41"/>
    <mergeCell ref="C13:G13"/>
    <mergeCell ref="C16:G16"/>
    <mergeCell ref="C19:G19"/>
    <mergeCell ref="C21:G21"/>
    <mergeCell ref="C23:G23"/>
    <mergeCell ref="C24:G24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Pol'!Názvy_tisku</vt:lpstr>
      <vt:lpstr>oadresa</vt:lpstr>
      <vt:lpstr>Stavba!Objednatel</vt:lpstr>
      <vt:lpstr>Stavba!Objekt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2023-01-12T13:02:46Z</dcterms:modified>
</cp:coreProperties>
</file>